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banova_lv\Documents\2017\БЮДЖЕТ\"/>
    </mc:Choice>
  </mc:AlternateContent>
  <bookViews>
    <workbookView xWindow="200" yWindow="150" windowWidth="8580" windowHeight="2610" activeTab="1"/>
  </bookViews>
  <sheets>
    <sheet name="Лист1" sheetId="1" r:id="rId1"/>
    <sheet name="2чт" sheetId="2" r:id="rId2"/>
  </sheets>
  <calcPr calcId="152511"/>
</workbook>
</file>

<file path=xl/calcChain.xml><?xml version="1.0" encoding="utf-8"?>
<calcChain xmlns="http://schemas.openxmlformats.org/spreadsheetml/2006/main">
  <c r="D52" i="2" l="1"/>
  <c r="E52" i="2"/>
  <c r="C52" i="2"/>
  <c r="C46" i="2" s="1"/>
  <c r="D48" i="2"/>
  <c r="E48" i="2"/>
  <c r="C48" i="2"/>
  <c r="E81" i="2" l="1"/>
  <c r="D81" i="2"/>
  <c r="C81" i="2"/>
  <c r="E67" i="2"/>
  <c r="E64" i="2" s="1"/>
  <c r="D67" i="2"/>
  <c r="C67" i="2"/>
  <c r="C64" i="2" s="1"/>
  <c r="D64" i="2"/>
  <c r="C59" i="2"/>
  <c r="D46" i="2"/>
  <c r="E46" i="2"/>
  <c r="E44" i="2"/>
  <c r="D44" i="2"/>
  <c r="C44" i="2"/>
  <c r="E39" i="2"/>
  <c r="E36" i="2" s="1"/>
  <c r="D39" i="2"/>
  <c r="C39" i="2"/>
  <c r="C36" i="2" s="1"/>
  <c r="D36" i="2"/>
  <c r="E30" i="2"/>
  <c r="D30" i="2"/>
  <c r="C30" i="2"/>
  <c r="E27" i="2"/>
  <c r="D27" i="2"/>
  <c r="C27" i="2"/>
  <c r="D26" i="2"/>
  <c r="E23" i="2"/>
  <c r="D23" i="2"/>
  <c r="C23" i="2"/>
  <c r="E20" i="2"/>
  <c r="D20" i="2"/>
  <c r="C20" i="2"/>
  <c r="D15" i="2"/>
  <c r="C15" i="2"/>
  <c r="E10" i="2"/>
  <c r="E9" i="2" s="1"/>
  <c r="D10" i="2"/>
  <c r="C10" i="2"/>
  <c r="D9" i="2"/>
  <c r="C9" i="2"/>
  <c r="C8" i="2"/>
  <c r="D43" i="2" l="1"/>
  <c r="E43" i="2"/>
  <c r="C26" i="2"/>
  <c r="C7" i="2" s="1"/>
  <c r="E26" i="2"/>
  <c r="C43" i="2"/>
  <c r="E8" i="2"/>
  <c r="E7" i="2" s="1"/>
  <c r="E92" i="2" s="1"/>
  <c r="D8" i="2"/>
  <c r="D7" i="2" s="1"/>
  <c r="D92" i="2" s="1"/>
  <c r="C54" i="1"/>
  <c r="C46" i="1"/>
  <c r="C92" i="2" l="1"/>
  <c r="E54" i="1"/>
  <c r="F54" i="1"/>
  <c r="D61" i="1"/>
  <c r="D54" i="1" s="1"/>
  <c r="D48" i="1"/>
  <c r="E48" i="1"/>
  <c r="F48" i="1"/>
  <c r="F67" i="1"/>
  <c r="F64" i="1" s="1"/>
  <c r="F81" i="1"/>
  <c r="F44" i="1"/>
  <c r="F10" i="1"/>
  <c r="E10" i="1"/>
  <c r="F46" i="1" l="1"/>
  <c r="D46" i="1"/>
  <c r="E46" i="1"/>
  <c r="F43" i="1"/>
  <c r="F39" i="1"/>
  <c r="F36" i="1" s="1"/>
  <c r="F30" i="1"/>
  <c r="F27" i="1"/>
  <c r="F23" i="1"/>
  <c r="F20" i="1"/>
  <c r="F9" i="1"/>
  <c r="F8" i="1" s="1"/>
  <c r="D10" i="1"/>
  <c r="F26" i="1" l="1"/>
  <c r="F7" i="1" s="1"/>
  <c r="F92" i="1" s="1"/>
  <c r="C81" i="1" l="1"/>
  <c r="C48" i="1" l="1"/>
  <c r="D39" i="1" l="1"/>
  <c r="D67" i="1"/>
  <c r="D64" i="1" s="1"/>
  <c r="E67" i="1"/>
  <c r="E64" i="1" s="1"/>
  <c r="D27" i="1"/>
  <c r="E27" i="1"/>
  <c r="C27" i="1"/>
  <c r="D81" i="1"/>
  <c r="E81" i="1"/>
  <c r="E39" i="1" l="1"/>
  <c r="C10" i="1" l="1"/>
  <c r="C67" i="1" l="1"/>
  <c r="C64" i="1" s="1"/>
  <c r="D44" i="1" l="1"/>
  <c r="E44" i="1"/>
  <c r="C44" i="1"/>
  <c r="D23" i="1" l="1"/>
  <c r="E23" i="1"/>
  <c r="C23" i="1"/>
  <c r="C43" i="1" l="1"/>
  <c r="C42" i="1" s="1"/>
  <c r="C9" i="1"/>
  <c r="C15" i="1"/>
  <c r="C20" i="1"/>
  <c r="C30" i="1"/>
  <c r="C37" i="1"/>
  <c r="C39" i="1"/>
  <c r="C36" i="1" l="1"/>
  <c r="C26" i="1" s="1"/>
  <c r="E43" i="1"/>
  <c r="D43" i="1"/>
  <c r="C8" i="1"/>
  <c r="E20" i="1"/>
  <c r="E36" i="1"/>
  <c r="D36" i="1"/>
  <c r="C7" i="1" l="1"/>
  <c r="C92" i="1" s="1"/>
  <c r="D30" i="1"/>
  <c r="D26" i="1" s="1"/>
  <c r="E30" i="1"/>
  <c r="E26" i="1" s="1"/>
  <c r="D20" i="1"/>
  <c r="D15" i="1"/>
  <c r="E15" i="1"/>
  <c r="D9" i="1"/>
  <c r="E9" i="1"/>
  <c r="D8" i="1" l="1"/>
  <c r="E8" i="1"/>
  <c r="D7" i="1" l="1"/>
  <c r="D92" i="1" s="1"/>
  <c r="E7" i="1"/>
  <c r="E92" i="1" s="1"/>
</calcChain>
</file>

<file path=xl/sharedStrings.xml><?xml version="1.0" encoding="utf-8"?>
<sst xmlns="http://schemas.openxmlformats.org/spreadsheetml/2006/main" count="341" uniqueCount="172">
  <si>
    <t>Код БК</t>
  </si>
  <si>
    <t>Наименование групп, подгрупп, статей и подстатей доходов</t>
  </si>
  <si>
    <t xml:space="preserve"> 1 00 00000 00 0000 000</t>
  </si>
  <si>
    <t xml:space="preserve"> НАЛОГОВЫЕ и НЕНАЛОГОВЫЕ   Д О Х О Д Ы</t>
  </si>
  <si>
    <t>Налоговые доходы</t>
  </si>
  <si>
    <t xml:space="preserve"> 1 01 00000 00 0000 000</t>
  </si>
  <si>
    <t>НАЛОГИ  НА ПРИБЫЛЬ, ДОХОДЫ</t>
  </si>
  <si>
    <t>1 01 02000 01 0000 110</t>
  </si>
  <si>
    <t>Налог на доходы физических лиц</t>
  </si>
  <si>
    <t>1 01 02010 01 0000 110</t>
  </si>
  <si>
    <t xml:space="preserve">Налог  на  доходы  физических  лиц  с   доходов, источником которых является налоговый агент,  за исключением   доходов,   в   отношении   которых исчисление  и  уплата  налога  осуществляются  в соответствии  со  статьями  227,  227.1  и   228 Налогового кодекса Российской Федерации
</t>
  </si>
  <si>
    <t>1 01 02020 01 0000 110</t>
  </si>
  <si>
    <t xml:space="preserve">Налог  на  доходы  физических  лиц  с   доходов,полученных   от    осуществления    деятельности физическими   лицами,   зарегистрированными    в качестве    индивидуальных     предпринимателей, нотариусов,  занимающихся   частной   практикой,адвокатов,  учредивших  адвокатские  кабинеты, и других лиц,  занимающихся  частной  практикой соответствии со статьей 227  Налогового  кодекса Российской Федерации
</t>
  </si>
  <si>
    <t xml:space="preserve"> 1 01 02030 01 0000 110</t>
  </si>
  <si>
    <t>Налог  на  доходы  физических  лиц  с   доходов, полученных физическими лицами в соответствии  со статьей  228   Налогового   кодекса   Российской Федерации Налогового кодекса РФ,  и полученных 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</si>
  <si>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1 01 02040 01 0000 110</t>
  </si>
  <si>
    <t xml:space="preserve"> Налог  на   доходы   физических   лиц   в   виде фиксированных  авансовых  платежей  с   доходов, полученных   физическими   лицами,   являющимися иностранными     гражданами,     осуществляющими трудовую деятельность по найму у физических  лиц на основании патента в соответствии  со  статьей 227.1 Налогового кодекса Российской Федерации
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</si>
  <si>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</si>
  <si>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</si>
  <si>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</si>
  <si>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</si>
  <si>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 xml:space="preserve">1 05 03000 01 0000 110   </t>
  </si>
  <si>
    <t>Единый сельскохозяйственный налог</t>
  </si>
  <si>
    <t xml:space="preserve">1 08 00000 00 0000 000 </t>
  </si>
  <si>
    <t>ГОСУДАРСТВЕННАЯ ПОШЛИНА</t>
  </si>
  <si>
    <t>1 08 03010 01 0000 110</t>
  </si>
  <si>
    <t>Государственная пошлина по делам, рассматриваемым в судах общей юрисдикции, мировыми судьями (за исключением государственной пошлины по делам, рассматриваемым Верховным Судом Российской Федерации)</t>
  </si>
  <si>
    <t>Неналоговые доходы</t>
  </si>
  <si>
    <t xml:space="preserve">1 11 00000 00 0000 120   </t>
  </si>
  <si>
    <t>ДОХОДЫ ОТ ИСПОЛЬЗОВАНИЯ ИМУЩЕСТВА, НАХОДЯЩЕГОСЯ В ГОСУДАРСТВЕННОЙ И МУНИЦИПАЛЬНОЙ СОБСТВЕННОСТИ</t>
  </si>
  <si>
    <t xml:space="preserve">1 12 00000 00 0000 000   </t>
  </si>
  <si>
    <t>ПЛАТЕЖИ ПРИ ПОЛЬЗОВАНИИ ПРИРОДНЫМИ РЕСУРСАМИ</t>
  </si>
  <si>
    <t xml:space="preserve">1 14 00000 00 0000 000   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</si>
  <si>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</si>
  <si>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</si>
  <si>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 автономных учреждений, а также имущества государственных и муниципальных унитарных предприятий, в том числе казенных)</t>
  </si>
  <si>
    <t>1 14 06000 10 0000 430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</si>
  <si>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</si>
  <si>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1 16 00000 00 0000 000</t>
  </si>
  <si>
    <t>ШТРАФЫ, САНКЦИИ, ВОЗМЕЩЕНИЕ УЩЕРБА:</t>
  </si>
  <si>
    <t>2 02 00000 00 0000 000</t>
  </si>
  <si>
    <t>Безвозмездные поступления от других бюджетов бюджетной системы Российской Федерации</t>
  </si>
  <si>
    <t>2 02 01000 00 0000 151</t>
  </si>
  <si>
    <t xml:space="preserve">Дотации бюджетам муниципальных районов  </t>
  </si>
  <si>
    <t>2 02 01001 05 0000 151</t>
  </si>
  <si>
    <t xml:space="preserve">Дотации бюджетам муниципальных районов  на выравнивание бюджетной обеспеченности </t>
  </si>
  <si>
    <t>2 02 02000 00 0000 151</t>
  </si>
  <si>
    <t>Субсидии бюджетам субъектов Российской Федерации и муниципальных образований (межбюджетные субсидии) в т.ч.:</t>
  </si>
  <si>
    <t>2 02 02009 05 0000 151</t>
  </si>
  <si>
    <t>2 02 02999 05 0000 151</t>
  </si>
  <si>
    <t>2 02 03000 00 0000 151</t>
  </si>
  <si>
    <t>Субвенции бюджетам субъектов Российской Федерации и муниципальных образований, в том числе:</t>
  </si>
  <si>
    <t>2 02 03015 05 0000 151</t>
  </si>
  <si>
    <t>2 02 03024 05 0000 151</t>
  </si>
  <si>
    <t>Субвенции местным бюджетам на выполнение передаваемых полномочий, в том числе:</t>
  </si>
  <si>
    <t>2 02 04000 00 0000 151</t>
  </si>
  <si>
    <t>Иные межбюджетные трансферты</t>
  </si>
  <si>
    <t>2 02 04014 05 0000 151</t>
  </si>
  <si>
    <t xml:space="preserve">Межбюджетные трансферты, передаваемые бюджетам муниципальных районов из бюджетов поселений на осуществление части  полномочий по решению вопросов местного значения в соответствии с заключенными соглашениями </t>
  </si>
  <si>
    <t>2 02 04025 05 0000 151</t>
  </si>
  <si>
    <t>2 02 04999 05 0000 151</t>
  </si>
  <si>
    <t>Всего</t>
  </si>
  <si>
    <t>1 03 02230 01 0000 110</t>
  </si>
  <si>
    <t>1 03 02240 01 0000 110</t>
  </si>
  <si>
    <t>1 03 02250 01 0000 110</t>
  </si>
  <si>
    <t>1 03 02260 01 0000 110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</si>
  <si>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</si>
  <si>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</si>
  <si>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</si>
  <si>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</si>
  <si>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1 03 00000 00 0000 000</t>
  </si>
  <si>
    <t>НАЛОГИ НА ТОВАРЫ (РАБОТЫ, УСЛУГИ), РЕАЛИЗУЕМЫЕ НА ТЕРРИТОРИИ РОССИЙСКОЙ ФЕДЕРАЦИИ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</si>
  <si>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</si>
  <si>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1 11 05013 10 0000 120   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</si>
  <si>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</si>
  <si>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</si>
  <si>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1 12 01010 01 0000 120</t>
  </si>
  <si>
    <t>1 12 01020 01 0000 120</t>
  </si>
  <si>
    <t>1 12 01030 01 0000 120</t>
  </si>
  <si>
    <t>1 12 01040 01 0000 120</t>
  </si>
  <si>
    <t>Плата за выбросы загрязняющих веществ в атмосферный воздух передвижными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</si>
  <si>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</si>
  <si>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</si>
  <si>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выбросы загрязняющих веществ в атмосферный воздух стационарными объектами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</si>
  <si>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</si>
  <si>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1 14 02052 05 0000 410</t>
  </si>
  <si>
    <t>1 14 06013 10 0000 430</t>
  </si>
  <si>
    <t>Прочие субсидии</t>
  </si>
  <si>
    <t>1 08 0715 01 0000 110</t>
  </si>
  <si>
    <t>Государственная пошлина за выдачу разрешения на установку рекламной конструкции</t>
  </si>
  <si>
    <t>Субсидии на реализацию мероприятий государственной программы Новосибирской области «Развитие субъектов малого и среднего предпринимательства в Новосибирской области на 2012-2017 годы</t>
  </si>
  <si>
    <t>Субсидии местным бюджетам на реализацию мероприятий государственной программы Новосибирской области  "Развитие автомобильных дорог регионального, межмуниципального и местного значения в Новосибирской области"</t>
  </si>
  <si>
    <t>2 02 02216 05 0000 151</t>
  </si>
  <si>
    <t>Иные межбюджетные трансферты  на реализацию  государственной программы "Устойчивое развитие сельских территорий  в Новосибирской области на 2015-2017 годы и на период до 2020 года"</t>
  </si>
  <si>
    <t>Субсидии местным бюджетам на оздоровление детей в рамках государственной программы Новосибирской области «Развитие системы социальной поддержки населения и улучшение социального положения семей с детьми в Новосибирской области на 2014-2019 годы»</t>
  </si>
  <si>
    <t>Субсидии местным бюджетам на реализацию мероприятий по совершенствованию организации школьного питания в Новосибирской области</t>
  </si>
  <si>
    <t>Подпрограмма "Чистая вода"</t>
  </si>
  <si>
    <t>Подпрограмма "Строительство (приобретение на первичном рынке) служебного жилья для отдельных категорий граждан, проживающих и работающих на территории Новосибирской области"</t>
  </si>
  <si>
    <t xml:space="preserve">Субвенции на осуществление первичного воинского учета на территориях, где отсутствуют военные комиссариаты в рамках непрограммных расходов федеральных органов исполнительной власти     
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</si>
  <si>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реализации функций государственной судебной власти</t>
  </si>
  <si>
    <t xml:space="preserve">Субвенции на реализацию основных общеобразовательных программ  </t>
  </si>
  <si>
    <t xml:space="preserve">Субвенции на реализацию основных общеобразовательных программ дошкольного образования в муниципальных образовательных организациях </t>
  </si>
  <si>
    <t>Субвенции на образование и организацию деятельности комиссий по делам несовершеннолетних и защите их прав</t>
  </si>
  <si>
    <t>Субвенции на осуществление отдельных государственных полномочий Новосибирской области по обеспечению социального обслуживания отдельных категорий граждан</t>
  </si>
  <si>
    <t>Субвенции на организацию и осуществление деятельности по опеке и попечительству, социальной поддержке детей-сирот и детей, оставшихся без попечения родителей</t>
  </si>
  <si>
    <t>Субвенции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</si>
  <si>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Субвенция на осуществление отдельных государственных полномочий Новосибирской области по сбору информации от поселений, входящих в муниципальный район, необходимой для ведения регистра муниципальных нормативных правовых актов Новосибирской области</t>
  </si>
  <si>
    <t>Субвенции на осуществление уведомительной регистрации коллективных договоров, территориальных соглашений и территориальных отраслевых (межотраслевых) соглашений</t>
  </si>
  <si>
    <t>Субвенции на осуществление отдельных государственных полномочий НСО по расчету и предоставлению дотаций бюджетам поселений</t>
  </si>
  <si>
    <t>2 02 03119 05 0000 151</t>
  </si>
  <si>
    <t>Субвенции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</si>
  <si>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2 02 02077 05 0000 151</t>
  </si>
  <si>
    <t>Субсидии на реализацию мероприятий по обеспечению сбалансированности местных бюджетов в рамках государственной программы НСО "Управление государственными финансами в НСО на 2014 - 2019 годы"</t>
  </si>
  <si>
    <t>2 02 03007 05 0000 151</t>
  </si>
  <si>
    <t>Субсидии на софинансирование капитальных вложений</t>
  </si>
  <si>
    <t>Иные межбюджетные трансферты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</t>
  </si>
  <si>
    <t xml:space="preserve">Комплектование книжных фондов библиотек муниципальных образований и государственных библиотек городов Москвы и Санкт-Петербурга
</t>
  </si>
  <si>
    <t>Иные межбюджетные трансферты местным бюджетам на реализацию мероприятий по допризывной подготовке граждан Российской Федерации в Новосибирской области  подпрограммы "Развитие дошкольного, общего и дополнительного образования детей" 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</si>
  <si>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Государственная программа Новосибирской области "Обеспечение жильем молодых семей в Новосибирской области на 2015-2020 годы"</t>
  </si>
  <si>
    <t>Субвенции на социальную поддержку отдельных категорий детей, обучающихся в образовательных организациях</t>
  </si>
  <si>
    <t xml:space="preserve">Субсидии на реализацию мероприятий подпрограммы "Развитие информационно-телекоммуникационной инфраструктуры на территории Новосибирской области" ГП НСО "Развитие инфраструктуры информационного общества в Новосибирской области на 2015 - 2020 годы" </t>
  </si>
  <si>
    <t xml:space="preserve">Субсидии на реализацию мероприятий по ресурсному обеспечению модернизации образования Новосибирской области подпрограммы "Развитие дошкольного, общего и дополнительного образования детей" в рамках ГП НСО "Развитие образования, создание условий для социализации детей и учащейся молодежи в Новосибирской области на 2015 – 2020 годы" </t>
  </si>
  <si>
    <t xml:space="preserve">Субсидии на реализацию мероприятий ГП "Обеспечение безопасности жизнедеятельности населения Новосибирской области на период 2015 - 2020 годов" </t>
  </si>
  <si>
    <t xml:space="preserve">Иные межбюджетные трансферты на мероприятия по повышению качества жизни граждан пожилого возраста в НСО в рамках ГП НСО"Развитие системы социальной поддержки населения и улучшение социального положения семей с детьми в Новосибирской области на 2014 - 2019 годы" </t>
  </si>
  <si>
    <t>Иные межбюджетные трансферты на формирование условий для обеспечения беспрепятственного доступа инвалидов и других маломобильных групп населения к приоритетным для них  объектам и услугам в рамках ГП НСО "Развитие системы социальной поддержки населения и улучшение социального положения семей с детьми в Новосибирской области на 2014 - 2019 годы"</t>
  </si>
  <si>
    <t>Субсидии на реализацию мероприятий государственной программы Новосибирской области  "Развитие физической культуры и спорта в Новосибирской области на 2015-2021 годы"</t>
  </si>
  <si>
    <t xml:space="preserve">Субсидии на выполнение расходных обязательств в части снабжения населения топливом </t>
  </si>
  <si>
    <t xml:space="preserve">Субсидии на реализацию мероприятий государственной программы Новосибирской области "Культура Новосибирской области на 2015 - 2020 годы" на 2016 год </t>
  </si>
  <si>
    <t>Предпринимательская</t>
  </si>
  <si>
    <t>1 13 01995 05 0000 130</t>
  </si>
  <si>
    <t>2 02 02215 05 0000 151</t>
  </si>
  <si>
    <t>2 02 03121 05 0000 151</t>
  </si>
  <si>
    <t>Субвенции по подготовке и проведению Всероссийской сельскохозяйственной переписи 2016 года в соответствии с Федеральным законом от 21 июля 2005 года № 108-ФЗ «О Всероссийской сельскохозяйственной переписи</t>
  </si>
  <si>
    <t>2 02 03069 05 0000 151</t>
  </si>
  <si>
    <t>Субвенции на обееспечением жильем отдельных категорий граждан</t>
  </si>
  <si>
    <t>2 07 05030 05 0000 180</t>
  </si>
  <si>
    <t>2 00 00000 00 0000 000</t>
  </si>
  <si>
    <t>Безвозмездные поступления, всего</t>
  </si>
  <si>
    <t>Субсидии на реализацию мероприятий по подготовке объектов жилищно-коммунального хозяйства НСО к работе в осенне-зимний период подпрограммы "Безопасность ЖКХ" ГП НСО "ЖКХ НСО в 2015-2020 годах"</t>
  </si>
  <si>
    <t>2843400</t>
  </si>
  <si>
    <t>1883200</t>
  </si>
  <si>
    <t>360000</t>
  </si>
  <si>
    <t>902500</t>
  </si>
  <si>
    <t>159000</t>
  </si>
  <si>
    <t>60300</t>
  </si>
  <si>
    <t>0</t>
  </si>
  <si>
    <t>241800</t>
  </si>
  <si>
    <t>173200</t>
  </si>
  <si>
    <t>10613900</t>
  </si>
  <si>
    <t>50000</t>
  </si>
  <si>
    <t>34284000</t>
  </si>
  <si>
    <t>1210600</t>
  </si>
  <si>
    <t>41564400</t>
  </si>
  <si>
    <t>137164800</t>
  </si>
  <si>
    <t>413900</t>
  </si>
  <si>
    <t>28892700</t>
  </si>
  <si>
    <t>47110100</t>
  </si>
  <si>
    <t>4800</t>
  </si>
  <si>
    <t>69400</t>
  </si>
  <si>
    <t>167000</t>
  </si>
  <si>
    <t>20187100</t>
  </si>
  <si>
    <t>1955800</t>
  </si>
  <si>
    <t>6800</t>
  </si>
  <si>
    <t>3593000</t>
  </si>
  <si>
    <t>Субсидии  на реализацию  подпрограммы "Выявление и поддержка одаренных детей и талантливой учащейся молодежи"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2015 - 2020 годы" на 2018 - 2019 годы</t>
  </si>
  <si>
    <t>521300</t>
  </si>
  <si>
    <t>Доходная часть бюджета Усть-Таркского района на 2017-2019г проект 1чт</t>
  </si>
  <si>
    <t>Ссубсидии на реализацию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2016 - 2021 годы" на 2017 год</t>
  </si>
  <si>
    <t xml:space="preserve">Распределение субсидий на мероприятия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области" на 2015-2020 годы" на 2017 год
</t>
  </si>
  <si>
    <t>Распределение субсидий на реализацию мероприятий по формированию комфортной городской среды в рамках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в 2015 - 2020 годах" на 2017 год</t>
  </si>
  <si>
    <t>1166500</t>
  </si>
  <si>
    <t xml:space="preserve">Доходная часть бюджета Усть-Таркского района на 2017-2019г проект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</si>
</sst>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Arial Cyr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2" borderId="1">
      <alignment horizontal="left" vertical="top" wrapText="1"/>
    </xf>
    <xf numFmtId="0" fontId="2" fillId="0" borderId="0"/>
    <xf numFmtId="0" fontId="6" fillId="0" borderId="0"/>
    <xf numFmtId="0" fontId="6" fillId="0" borderId="0"/>
  </cellStyleXfs>
  <cellXfs count="58">
    <xf numFmtId="0" fontId="0" fillId="0" borderId="0" xfId="0"/>
    <xf numFmtId="0" fontId="1" fillId="3" borderId="0" xfId="1" applyFill="1"/>
    <xf numFmtId="0" fontId="4" fillId="3" borderId="3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justify" vertical="center" shrinkToFit="1"/>
    </xf>
    <xf numFmtId="0" fontId="6" fillId="3" borderId="2" xfId="1" applyFont="1" applyFill="1" applyBorder="1" applyAlignment="1">
      <alignment vertical="center" wrapText="1"/>
    </xf>
    <xf numFmtId="0" fontId="6" fillId="3" borderId="2" xfId="1" applyFont="1" applyFill="1" applyBorder="1" applyAlignment="1">
      <alignment vertical="center" wrapText="1" shrinkToFit="1"/>
    </xf>
    <xf numFmtId="0" fontId="6" fillId="3" borderId="2" xfId="1" applyFont="1" applyFill="1" applyBorder="1" applyAlignment="1">
      <alignment horizontal="center" vertical="center" wrapText="1"/>
    </xf>
    <xf numFmtId="0" fontId="8" fillId="3" borderId="2" xfId="1" applyNumberFormat="1" applyFont="1" applyFill="1" applyBorder="1" applyAlignment="1">
      <alignment horizontal="left" vertical="center" shrinkToFit="1"/>
    </xf>
    <xf numFmtId="165" fontId="8" fillId="3" borderId="2" xfId="2" applyNumberFormat="1" applyFont="1" applyFill="1" applyBorder="1" applyAlignment="1">
      <alignment vertical="center" wrapText="1"/>
    </xf>
    <xf numFmtId="165" fontId="9" fillId="3" borderId="2" xfId="2" applyNumberFormat="1" applyFont="1" applyFill="1" applyBorder="1" applyAlignment="1">
      <alignment vertical="center" wrapText="1"/>
    </xf>
    <xf numFmtId="0" fontId="6" fillId="3" borderId="2" xfId="1" applyNumberFormat="1" applyFont="1" applyFill="1" applyBorder="1" applyAlignment="1">
      <alignment horizontal="left" vertical="center" shrinkToFit="1"/>
    </xf>
    <xf numFmtId="165" fontId="6" fillId="3" borderId="2" xfId="1" applyNumberFormat="1" applyFont="1" applyFill="1" applyBorder="1" applyAlignment="1">
      <alignment vertical="center" wrapText="1"/>
    </xf>
    <xf numFmtId="165" fontId="6" fillId="3" borderId="2" xfId="1" applyNumberFormat="1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/>
    <xf numFmtId="165" fontId="8" fillId="3" borderId="2" xfId="1" applyNumberFormat="1" applyFont="1" applyFill="1" applyBorder="1" applyAlignment="1">
      <alignment vertical="center"/>
    </xf>
    <xf numFmtId="165" fontId="6" fillId="3" borderId="2" xfId="2" applyNumberFormat="1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165" fontId="8" fillId="3" borderId="2" xfId="1" applyNumberFormat="1" applyFont="1" applyFill="1" applyBorder="1" applyAlignment="1">
      <alignment vertical="center" wrapText="1"/>
    </xf>
    <xf numFmtId="165" fontId="8" fillId="0" borderId="2" xfId="2" applyNumberFormat="1" applyFont="1" applyFill="1" applyBorder="1" applyAlignment="1">
      <alignment horizontal="center"/>
    </xf>
    <xf numFmtId="0" fontId="10" fillId="0" borderId="2" xfId="0" applyFont="1" applyBorder="1"/>
    <xf numFmtId="165" fontId="6" fillId="5" borderId="2" xfId="2" applyNumberFormat="1" applyFont="1" applyFill="1" applyBorder="1" applyAlignment="1">
      <alignment vertical="center" wrapText="1"/>
    </xf>
    <xf numFmtId="0" fontId="6" fillId="5" borderId="2" xfId="1" applyNumberFormat="1" applyFont="1" applyFill="1" applyBorder="1" applyAlignment="1">
      <alignment horizontal="left" vertical="center" shrinkToFit="1"/>
    </xf>
    <xf numFmtId="0" fontId="11" fillId="5" borderId="2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 wrapText="1"/>
    </xf>
    <xf numFmtId="0" fontId="6" fillId="5" borderId="2" xfId="4" applyFont="1" applyFill="1" applyBorder="1" applyAlignment="1">
      <alignment horizontal="left" vertical="top" wrapText="1"/>
    </xf>
    <xf numFmtId="165" fontId="6" fillId="5" borderId="2" xfId="1" applyNumberFormat="1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0" fontId="12" fillId="0" borderId="2" xfId="5" applyNumberFormat="1" applyFont="1" applyFill="1" applyBorder="1" applyAlignment="1" applyProtection="1">
      <alignment horizontal="left" vertical="top" wrapText="1"/>
      <protection hidden="1"/>
    </xf>
    <xf numFmtId="0" fontId="12" fillId="0" borderId="2" xfId="6" applyNumberFormat="1" applyFont="1" applyFill="1" applyBorder="1" applyAlignment="1" applyProtection="1">
      <alignment horizontal="left" vertical="center" wrapText="1"/>
      <protection hidden="1"/>
    </xf>
    <xf numFmtId="0" fontId="12" fillId="0" borderId="2" xfId="6" applyNumberFormat="1" applyFont="1" applyFill="1" applyBorder="1" applyAlignment="1" applyProtection="1">
      <alignment horizontal="left" vertical="top" wrapText="1"/>
      <protection hidden="1"/>
    </xf>
    <xf numFmtId="0" fontId="8" fillId="3" borderId="2" xfId="1" applyFont="1" applyFill="1" applyBorder="1" applyAlignment="1">
      <alignment horizontal="left" vertical="top" wrapText="1" shrinkToFit="1"/>
    </xf>
    <xf numFmtId="0" fontId="9" fillId="3" borderId="2" xfId="1" applyFont="1" applyFill="1" applyBorder="1" applyAlignment="1">
      <alignment horizontal="left" vertical="top" wrapText="1" shrinkToFit="1"/>
    </xf>
    <xf numFmtId="0" fontId="6" fillId="3" borderId="2" xfId="1" applyFont="1" applyFill="1" applyBorder="1" applyAlignment="1">
      <alignment horizontal="left" vertical="top" wrapText="1" shrinkToFit="1"/>
    </xf>
    <xf numFmtId="0" fontId="6" fillId="3" borderId="2" xfId="1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16" fontId="6" fillId="3" borderId="2" xfId="1" applyNumberFormat="1" applyFont="1" applyFill="1" applyBorder="1" applyAlignment="1">
      <alignment horizontal="left" vertical="top" wrapText="1" shrinkToFit="1"/>
    </xf>
    <xf numFmtId="0" fontId="7" fillId="0" borderId="2" xfId="0" applyFont="1" applyBorder="1" applyAlignment="1">
      <alignment horizontal="left" vertical="top" wrapText="1"/>
    </xf>
    <xf numFmtId="0" fontId="14" fillId="0" borderId="2" xfId="1" applyFont="1" applyBorder="1" applyAlignment="1">
      <alignment horizontal="left" vertical="center" wrapText="1"/>
    </xf>
    <xf numFmtId="3" fontId="7" fillId="0" borderId="2" xfId="1" applyNumberFormat="1" applyFont="1" applyBorder="1" applyAlignment="1">
      <alignment horizontal="center" vertical="center" wrapText="1"/>
    </xf>
    <xf numFmtId="165" fontId="6" fillId="4" borderId="2" xfId="1" applyNumberFormat="1" applyFont="1" applyFill="1" applyBorder="1" applyAlignment="1">
      <alignment vertical="center"/>
    </xf>
    <xf numFmtId="165" fontId="6" fillId="0" borderId="2" xfId="1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165" fontId="6" fillId="5" borderId="2" xfId="1" applyNumberFormat="1" applyFont="1" applyFill="1" applyBorder="1" applyAlignment="1">
      <alignment vertical="center" wrapText="1"/>
    </xf>
    <xf numFmtId="3" fontId="10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12" fillId="5" borderId="2" xfId="5" applyNumberFormat="1" applyFont="1" applyFill="1" applyBorder="1" applyAlignment="1" applyProtection="1">
      <alignment horizontal="left" vertical="top" wrapText="1"/>
      <protection hidden="1"/>
    </xf>
    <xf numFmtId="0" fontId="0" fillId="0" borderId="2" xfId="0" applyBorder="1"/>
    <xf numFmtId="0" fontId="13" fillId="5" borderId="2" xfId="5" applyNumberFormat="1" applyFont="1" applyFill="1" applyBorder="1" applyAlignment="1" applyProtection="1">
      <alignment horizontal="left" vertical="top" wrapText="1"/>
      <protection hidden="1"/>
    </xf>
    <xf numFmtId="0" fontId="12" fillId="0" borderId="2" xfId="7" applyNumberFormat="1" applyFont="1" applyFill="1" applyBorder="1" applyAlignment="1" applyProtection="1">
      <alignment horizontal="left" vertical="top" wrapText="1"/>
      <protection hidden="1"/>
    </xf>
    <xf numFmtId="0" fontId="13" fillId="5" borderId="2" xfId="7" applyNumberFormat="1" applyFont="1" applyFill="1" applyBorder="1" applyAlignment="1" applyProtection="1">
      <alignment horizontal="left" vertical="top" wrapText="1"/>
      <protection hidden="1"/>
    </xf>
    <xf numFmtId="0" fontId="13" fillId="5" borderId="2" xfId="0" applyFont="1" applyFill="1" applyBorder="1" applyAlignment="1">
      <alignment wrapText="1"/>
    </xf>
    <xf numFmtId="0" fontId="13" fillId="0" borderId="2" xfId="5" applyNumberFormat="1" applyFont="1" applyFill="1" applyBorder="1" applyAlignment="1" applyProtection="1">
      <alignment horizontal="left" vertical="top" wrapText="1"/>
      <protection hidden="1"/>
    </xf>
    <xf numFmtId="0" fontId="8" fillId="0" borderId="2" xfId="1" applyFont="1" applyFill="1" applyBorder="1" applyAlignment="1">
      <alignment horizontal="left" vertical="center" wrapText="1" shrinkToFit="1"/>
    </xf>
    <xf numFmtId="0" fontId="3" fillId="3" borderId="0" xfId="1" applyFont="1" applyFill="1" applyAlignment="1">
      <alignment horizontal="center" vertical="center" wrapText="1"/>
    </xf>
    <xf numFmtId="0" fontId="0" fillId="0" borderId="0" xfId="0" applyAlignment="1">
      <alignment wrapText="1"/>
    </xf>
  </cellXfs>
  <cellStyles count="8">
    <cellStyle name="Денежный 2" xfId="2"/>
    <cellStyle name="Обычный" xfId="0" builtinId="0"/>
    <cellStyle name="Обычный 2" xfId="3"/>
    <cellStyle name="Обычный 2 2" xfId="5"/>
    <cellStyle name="Обычный 2 3" xfId="7"/>
    <cellStyle name="Обычный 2 4" xfId="6"/>
    <cellStyle name="Обычный 3" xfId="1"/>
    <cellStyle name="Элементы осей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92"/>
  <sheetViews>
    <sheetView view="pageBreakPreview" zoomScale="96" zoomScaleNormal="100" zoomScaleSheetLayoutView="96" workbookViewId="0">
      <selection activeCell="H9" sqref="H9"/>
    </sheetView>
  </sheetViews>
  <sheetFormatPr defaultRowHeight="14.5" x14ac:dyDescent="0.35"/>
  <cols>
    <col min="1" max="1" width="19.7265625" customWidth="1"/>
    <col min="2" max="2" width="31.7265625" customWidth="1"/>
    <col min="3" max="3" width="13.7265625" customWidth="1"/>
    <col min="4" max="4" width="13.26953125" customWidth="1"/>
    <col min="5" max="5" width="13.90625" customWidth="1"/>
    <col min="6" max="6" width="11.81640625" customWidth="1"/>
  </cols>
  <sheetData>
    <row r="4" spans="1:6" ht="15" x14ac:dyDescent="0.35">
      <c r="A4" s="56" t="s">
        <v>166</v>
      </c>
      <c r="B4" s="56"/>
      <c r="C4" s="56"/>
      <c r="D4" s="57"/>
      <c r="E4" s="57"/>
    </row>
    <row r="5" spans="1:6" ht="17.5" x14ac:dyDescent="0.35">
      <c r="A5" s="2"/>
      <c r="B5" s="3"/>
      <c r="C5" s="1"/>
    </row>
    <row r="6" spans="1:6" ht="26" x14ac:dyDescent="0.35">
      <c r="A6" s="4" t="s">
        <v>0</v>
      </c>
      <c r="B6" s="5" t="s">
        <v>1</v>
      </c>
      <c r="C6" s="6">
        <v>2016</v>
      </c>
      <c r="D6" s="6">
        <v>2017</v>
      </c>
      <c r="E6" s="6">
        <v>2018</v>
      </c>
      <c r="F6" s="6">
        <v>2019</v>
      </c>
    </row>
    <row r="7" spans="1:6" ht="26" x14ac:dyDescent="0.35">
      <c r="A7" s="7" t="s">
        <v>2</v>
      </c>
      <c r="B7" s="32" t="s">
        <v>3</v>
      </c>
      <c r="C7" s="8">
        <f>C8+C26</f>
        <v>32954840</v>
      </c>
      <c r="D7" s="8">
        <f t="shared" ref="D7:F7" si="0">D8+D26</f>
        <v>56689700</v>
      </c>
      <c r="E7" s="8">
        <f t="shared" si="0"/>
        <v>50428500</v>
      </c>
      <c r="F7" s="8">
        <f t="shared" si="0"/>
        <v>52234300</v>
      </c>
    </row>
    <row r="8" spans="1:6" x14ac:dyDescent="0.35">
      <c r="A8" s="7"/>
      <c r="B8" s="33" t="s">
        <v>4</v>
      </c>
      <c r="C8" s="9">
        <f>C9+C15+C20+C23</f>
        <v>21694300</v>
      </c>
      <c r="D8" s="9">
        <f t="shared" ref="D8:F8" si="1">D9+D15+D20+D23</f>
        <v>45008000</v>
      </c>
      <c r="E8" s="9">
        <f t="shared" si="1"/>
        <v>38090800</v>
      </c>
      <c r="F8" s="9">
        <f t="shared" si="1"/>
        <v>39370600</v>
      </c>
    </row>
    <row r="9" spans="1:6" ht="26" x14ac:dyDescent="0.35">
      <c r="A9" s="10" t="s">
        <v>5</v>
      </c>
      <c r="B9" s="32" t="s">
        <v>6</v>
      </c>
      <c r="C9" s="8">
        <f>C10</f>
        <v>16672100</v>
      </c>
      <c r="D9" s="8">
        <f t="shared" ref="D9:F9" si="2">D10</f>
        <v>40291800</v>
      </c>
      <c r="E9" s="8">
        <f t="shared" si="2"/>
        <v>33185100</v>
      </c>
      <c r="F9" s="8">
        <f t="shared" si="2"/>
        <v>34284000</v>
      </c>
    </row>
    <row r="10" spans="1:6" x14ac:dyDescent="0.35">
      <c r="A10" s="10" t="s">
        <v>7</v>
      </c>
      <c r="B10" s="34" t="s">
        <v>8</v>
      </c>
      <c r="C10" s="11">
        <f>C11+C12+C13+C14</f>
        <v>16672100</v>
      </c>
      <c r="D10" s="11">
        <f t="shared" ref="D10:F10" si="3">D11+D12+D13+D14</f>
        <v>40291800</v>
      </c>
      <c r="E10" s="11">
        <f>E11+E12+E13+E14</f>
        <v>33185100</v>
      </c>
      <c r="F10" s="11">
        <f t="shared" si="3"/>
        <v>34284000</v>
      </c>
    </row>
    <row r="11" spans="1:6" ht="115.5" customHeight="1" x14ac:dyDescent="0.35">
      <c r="A11" s="10" t="s">
        <v>9</v>
      </c>
      <c r="B11" s="35" t="s">
        <v>10</v>
      </c>
      <c r="C11" s="12">
        <v>16552800</v>
      </c>
      <c r="D11" s="28">
        <v>40291800</v>
      </c>
      <c r="E11" s="28">
        <v>33185100</v>
      </c>
      <c r="F11" s="47" t="s">
        <v>150</v>
      </c>
    </row>
    <row r="12" spans="1:6" ht="180" customHeight="1" x14ac:dyDescent="0.35">
      <c r="A12" s="22" t="s">
        <v>11</v>
      </c>
      <c r="B12" s="34" t="s">
        <v>12</v>
      </c>
      <c r="C12" s="12">
        <v>26100</v>
      </c>
      <c r="D12" s="28"/>
      <c r="E12" s="28"/>
      <c r="F12" s="47"/>
    </row>
    <row r="13" spans="1:6" ht="143" x14ac:dyDescent="0.35">
      <c r="A13" s="22" t="s">
        <v>13</v>
      </c>
      <c r="B13" s="34" t="s">
        <v>14</v>
      </c>
      <c r="C13" s="12">
        <v>92100</v>
      </c>
      <c r="D13" s="28"/>
      <c r="E13" s="28"/>
      <c r="F13" s="47"/>
    </row>
    <row r="14" spans="1:6" ht="141.75" customHeight="1" x14ac:dyDescent="0.35">
      <c r="A14" s="10" t="s">
        <v>15</v>
      </c>
      <c r="B14" s="34" t="s">
        <v>16</v>
      </c>
      <c r="C14" s="12">
        <v>1100</v>
      </c>
      <c r="D14" s="28"/>
      <c r="E14" s="28"/>
      <c r="F14" s="47"/>
    </row>
    <row r="15" spans="1:6" ht="52" x14ac:dyDescent="0.35">
      <c r="A15" s="20" t="s">
        <v>70</v>
      </c>
      <c r="B15" s="36" t="s">
        <v>71</v>
      </c>
      <c r="C15" s="15">
        <f>C16+C17+C18+C19</f>
        <v>135300</v>
      </c>
      <c r="D15" s="15">
        <f t="shared" ref="D15:E15" si="4">D16+D17+D18+D19</f>
        <v>0</v>
      </c>
      <c r="E15" s="15">
        <f t="shared" si="4"/>
        <v>0</v>
      </c>
      <c r="F15" s="47"/>
    </row>
    <row r="16" spans="1:6" ht="104" x14ac:dyDescent="0.35">
      <c r="A16" s="23" t="s">
        <v>62</v>
      </c>
      <c r="B16" s="37" t="s">
        <v>66</v>
      </c>
      <c r="C16" s="12">
        <v>45600</v>
      </c>
      <c r="D16" s="13"/>
      <c r="E16" s="13"/>
      <c r="F16" s="47"/>
    </row>
    <row r="17" spans="1:6" ht="130" x14ac:dyDescent="0.35">
      <c r="A17" s="24" t="s">
        <v>63</v>
      </c>
      <c r="B17" s="37" t="s">
        <v>67</v>
      </c>
      <c r="C17" s="12">
        <v>1300</v>
      </c>
      <c r="D17" s="13"/>
      <c r="E17" s="13"/>
      <c r="F17" s="47"/>
    </row>
    <row r="18" spans="1:6" ht="104" x14ac:dyDescent="0.35">
      <c r="A18" s="24" t="s">
        <v>64</v>
      </c>
      <c r="B18" s="37" t="s">
        <v>68</v>
      </c>
      <c r="C18" s="12">
        <v>102300</v>
      </c>
      <c r="D18" s="13"/>
      <c r="E18" s="13"/>
      <c r="F18" s="47"/>
    </row>
    <row r="19" spans="1:6" ht="104" x14ac:dyDescent="0.35">
      <c r="A19" s="24" t="s">
        <v>65</v>
      </c>
      <c r="B19" s="37" t="s">
        <v>69</v>
      </c>
      <c r="C19" s="12">
        <v>-13900</v>
      </c>
      <c r="D19" s="13"/>
      <c r="E19" s="13"/>
      <c r="F19" s="47"/>
    </row>
    <row r="20" spans="1:6" x14ac:dyDescent="0.35">
      <c r="A20" s="10" t="s">
        <v>17</v>
      </c>
      <c r="B20" s="34" t="s">
        <v>18</v>
      </c>
      <c r="C20" s="8">
        <f>C21+C22</f>
        <v>4684900</v>
      </c>
      <c r="D20" s="8">
        <f>D21+D22</f>
        <v>4359200</v>
      </c>
      <c r="E20" s="8">
        <f>E21+E22</f>
        <v>4545700</v>
      </c>
      <c r="F20" s="8">
        <f>F21+F22</f>
        <v>4726600</v>
      </c>
    </row>
    <row r="21" spans="1:6" ht="26" x14ac:dyDescent="0.35">
      <c r="A21" s="10" t="s">
        <v>19</v>
      </c>
      <c r="B21" s="38" t="s">
        <v>20</v>
      </c>
      <c r="C21" s="12">
        <v>2772700</v>
      </c>
      <c r="D21" s="13">
        <v>2601300</v>
      </c>
      <c r="E21" s="13">
        <v>2726200</v>
      </c>
      <c r="F21" s="47" t="s">
        <v>139</v>
      </c>
    </row>
    <row r="22" spans="1:6" x14ac:dyDescent="0.35">
      <c r="A22" s="10" t="s">
        <v>21</v>
      </c>
      <c r="B22" s="38" t="s">
        <v>22</v>
      </c>
      <c r="C22" s="26">
        <v>1912200</v>
      </c>
      <c r="D22" s="13">
        <v>1757900</v>
      </c>
      <c r="E22" s="13">
        <v>1819500</v>
      </c>
      <c r="F22" s="47" t="s">
        <v>140</v>
      </c>
    </row>
    <row r="23" spans="1:6" x14ac:dyDescent="0.35">
      <c r="A23" s="10" t="s">
        <v>23</v>
      </c>
      <c r="B23" s="34" t="s">
        <v>24</v>
      </c>
      <c r="C23" s="8">
        <f>C24+C25</f>
        <v>202000</v>
      </c>
      <c r="D23" s="8">
        <f t="shared" ref="D23:F23" si="5">D24+D25</f>
        <v>357000</v>
      </c>
      <c r="E23" s="8">
        <f t="shared" si="5"/>
        <v>360000</v>
      </c>
      <c r="F23" s="8">
        <f t="shared" si="5"/>
        <v>360000</v>
      </c>
    </row>
    <row r="24" spans="1:6" ht="91" x14ac:dyDescent="0.35">
      <c r="A24" s="10" t="s">
        <v>25</v>
      </c>
      <c r="B24" s="34" t="s">
        <v>26</v>
      </c>
      <c r="C24" s="12">
        <v>202000</v>
      </c>
      <c r="D24" s="13">
        <v>357000</v>
      </c>
      <c r="E24" s="13">
        <v>360000</v>
      </c>
      <c r="F24" s="47" t="s">
        <v>141</v>
      </c>
    </row>
    <row r="25" spans="1:6" ht="39" x14ac:dyDescent="0.35">
      <c r="A25" s="10" t="s">
        <v>88</v>
      </c>
      <c r="B25" s="25" t="s">
        <v>89</v>
      </c>
      <c r="C25" s="25"/>
      <c r="D25" s="25"/>
      <c r="E25" s="25"/>
      <c r="F25" s="47"/>
    </row>
    <row r="26" spans="1:6" x14ac:dyDescent="0.35">
      <c r="A26" s="10"/>
      <c r="B26" s="32" t="s">
        <v>27</v>
      </c>
      <c r="C26" s="8">
        <f>C27+C30+C36+C41+C35</f>
        <v>11260540</v>
      </c>
      <c r="D26" s="8">
        <f t="shared" ref="D26:F26" si="6">D27+D30+D36+D41+D35</f>
        <v>11681700</v>
      </c>
      <c r="E26" s="8">
        <f t="shared" si="6"/>
        <v>12337700</v>
      </c>
      <c r="F26" s="8">
        <f t="shared" si="6"/>
        <v>12863700</v>
      </c>
    </row>
    <row r="27" spans="1:6" ht="65" x14ac:dyDescent="0.35">
      <c r="A27" s="10" t="s">
        <v>28</v>
      </c>
      <c r="B27" s="34" t="s">
        <v>29</v>
      </c>
      <c r="C27" s="16">
        <f>C28+C29</f>
        <v>1068400</v>
      </c>
      <c r="D27" s="16">
        <f t="shared" ref="D27:F27" si="7">D28+D29</f>
        <v>1054600</v>
      </c>
      <c r="E27" s="16">
        <f t="shared" si="7"/>
        <v>1056900</v>
      </c>
      <c r="F27" s="16">
        <f t="shared" si="7"/>
        <v>1061500</v>
      </c>
    </row>
    <row r="28" spans="1:6" ht="104" x14ac:dyDescent="0.35">
      <c r="A28" s="10" t="s">
        <v>73</v>
      </c>
      <c r="B28" s="39" t="s">
        <v>72</v>
      </c>
      <c r="C28" s="26">
        <v>909400</v>
      </c>
      <c r="D28" s="28">
        <v>895600</v>
      </c>
      <c r="E28" s="28">
        <v>897900</v>
      </c>
      <c r="F28" s="47" t="s">
        <v>142</v>
      </c>
    </row>
    <row r="29" spans="1:6" ht="104" x14ac:dyDescent="0.35">
      <c r="A29" s="17" t="s">
        <v>74</v>
      </c>
      <c r="B29" s="39" t="s">
        <v>75</v>
      </c>
      <c r="C29" s="12">
        <v>159000</v>
      </c>
      <c r="D29" s="28">
        <v>159000</v>
      </c>
      <c r="E29" s="28">
        <v>159000</v>
      </c>
      <c r="F29" s="47" t="s">
        <v>143</v>
      </c>
    </row>
    <row r="30" spans="1:6" ht="26" x14ac:dyDescent="0.35">
      <c r="A30" s="10" t="s">
        <v>30</v>
      </c>
      <c r="B30" s="34" t="s">
        <v>31</v>
      </c>
      <c r="C30" s="8">
        <f>C31+C32+C33+C34</f>
        <v>110900</v>
      </c>
      <c r="D30" s="8">
        <f t="shared" ref="D30:F30" si="8">D31+D32+D33+D34</f>
        <v>434900</v>
      </c>
      <c r="E30" s="8">
        <f t="shared" si="8"/>
        <v>455800</v>
      </c>
      <c r="F30" s="8">
        <f t="shared" si="8"/>
        <v>475300</v>
      </c>
    </row>
    <row r="31" spans="1:6" ht="39" x14ac:dyDescent="0.35">
      <c r="A31" s="14" t="s">
        <v>76</v>
      </c>
      <c r="B31" s="39" t="s">
        <v>83</v>
      </c>
      <c r="C31" s="16">
        <v>22900</v>
      </c>
      <c r="D31" s="28">
        <v>55200</v>
      </c>
      <c r="E31" s="28">
        <v>57900</v>
      </c>
      <c r="F31" s="47" t="s">
        <v>144</v>
      </c>
    </row>
    <row r="32" spans="1:6" ht="39" x14ac:dyDescent="0.35">
      <c r="A32" s="14" t="s">
        <v>77</v>
      </c>
      <c r="B32" s="39" t="s">
        <v>80</v>
      </c>
      <c r="C32" s="16">
        <v>2000</v>
      </c>
      <c r="D32" s="28">
        <v>0</v>
      </c>
      <c r="E32" s="28">
        <v>0</v>
      </c>
      <c r="F32" s="47" t="s">
        <v>145</v>
      </c>
    </row>
    <row r="33" spans="1:6" ht="26" x14ac:dyDescent="0.35">
      <c r="A33" s="14" t="s">
        <v>78</v>
      </c>
      <c r="B33" s="39" t="s">
        <v>81</v>
      </c>
      <c r="C33" s="16">
        <v>51000</v>
      </c>
      <c r="D33" s="28">
        <v>221200</v>
      </c>
      <c r="E33" s="28">
        <v>231800</v>
      </c>
      <c r="F33" s="47" t="s">
        <v>146</v>
      </c>
    </row>
    <row r="34" spans="1:6" ht="26" x14ac:dyDescent="0.35">
      <c r="A34" s="14" t="s">
        <v>79</v>
      </c>
      <c r="B34" s="39" t="s">
        <v>82</v>
      </c>
      <c r="C34" s="16">
        <v>35000</v>
      </c>
      <c r="D34" s="28">
        <v>158500</v>
      </c>
      <c r="E34" s="28">
        <v>166100</v>
      </c>
      <c r="F34" s="47" t="s">
        <v>147</v>
      </c>
    </row>
    <row r="35" spans="1:6" x14ac:dyDescent="0.35">
      <c r="A35" s="14" t="s">
        <v>129</v>
      </c>
      <c r="B35" s="39" t="s">
        <v>128</v>
      </c>
      <c r="C35" s="21">
        <v>9188040</v>
      </c>
      <c r="D35" s="28">
        <v>9447900</v>
      </c>
      <c r="E35" s="28">
        <v>10120300</v>
      </c>
      <c r="F35" s="47" t="s">
        <v>148</v>
      </c>
    </row>
    <row r="36" spans="1:6" ht="39" x14ac:dyDescent="0.35">
      <c r="A36" s="10" t="s">
        <v>32</v>
      </c>
      <c r="B36" s="34" t="s">
        <v>33</v>
      </c>
      <c r="C36" s="8">
        <f>C37+C39</f>
        <v>276200</v>
      </c>
      <c r="D36" s="8">
        <f t="shared" ref="D36:F36" si="9">D37+D39</f>
        <v>100300</v>
      </c>
      <c r="E36" s="8">
        <f t="shared" si="9"/>
        <v>51700</v>
      </c>
      <c r="F36" s="8">
        <f t="shared" si="9"/>
        <v>50000</v>
      </c>
    </row>
    <row r="37" spans="1:6" ht="104" x14ac:dyDescent="0.35">
      <c r="A37" s="10" t="s">
        <v>34</v>
      </c>
      <c r="B37" s="34" t="s">
        <v>35</v>
      </c>
      <c r="C37" s="16">
        <f>C38</f>
        <v>190000</v>
      </c>
      <c r="D37" s="13"/>
      <c r="E37" s="13"/>
      <c r="F37" s="47"/>
    </row>
    <row r="38" spans="1:6" ht="130" x14ac:dyDescent="0.35">
      <c r="A38" s="14" t="s">
        <v>85</v>
      </c>
      <c r="B38" s="39" t="s">
        <v>84</v>
      </c>
      <c r="C38" s="16">
        <v>190000</v>
      </c>
      <c r="D38" s="13"/>
      <c r="E38" s="13"/>
      <c r="F38" s="47"/>
    </row>
    <row r="39" spans="1:6" ht="65" x14ac:dyDescent="0.35">
      <c r="A39" s="10" t="s">
        <v>36</v>
      </c>
      <c r="B39" s="34" t="s">
        <v>37</v>
      </c>
      <c r="C39" s="12">
        <f>C40</f>
        <v>86200</v>
      </c>
      <c r="D39" s="13">
        <f>D40</f>
        <v>100300</v>
      </c>
      <c r="E39" s="13">
        <f>E40</f>
        <v>51700</v>
      </c>
      <c r="F39" s="13" t="str">
        <f>F40</f>
        <v>50000</v>
      </c>
    </row>
    <row r="40" spans="1:6" ht="65" x14ac:dyDescent="0.35">
      <c r="A40" s="14" t="s">
        <v>86</v>
      </c>
      <c r="B40" s="39" t="s">
        <v>37</v>
      </c>
      <c r="C40" s="26">
        <v>86200</v>
      </c>
      <c r="D40" s="28">
        <v>100300</v>
      </c>
      <c r="E40" s="28">
        <v>51700</v>
      </c>
      <c r="F40" s="47" t="s">
        <v>149</v>
      </c>
    </row>
    <row r="41" spans="1:6" ht="26" x14ac:dyDescent="0.35">
      <c r="A41" s="10" t="s">
        <v>38</v>
      </c>
      <c r="B41" s="34" t="s">
        <v>39</v>
      </c>
      <c r="C41" s="8">
        <v>617000</v>
      </c>
      <c r="D41" s="8">
        <v>644000</v>
      </c>
      <c r="E41" s="8">
        <v>653000</v>
      </c>
      <c r="F41" s="8">
        <v>663000</v>
      </c>
    </row>
    <row r="42" spans="1:6" x14ac:dyDescent="0.35">
      <c r="A42" s="7" t="s">
        <v>136</v>
      </c>
      <c r="B42" s="32" t="s">
        <v>137</v>
      </c>
      <c r="C42" s="15">
        <f>C43+C91</f>
        <v>521005667</v>
      </c>
      <c r="D42" s="46"/>
      <c r="E42" s="46"/>
      <c r="F42" s="47"/>
    </row>
    <row r="43" spans="1:6" ht="39" x14ac:dyDescent="0.35">
      <c r="A43" s="7" t="s">
        <v>40</v>
      </c>
      <c r="B43" s="32" t="s">
        <v>41</v>
      </c>
      <c r="C43" s="8">
        <f>C44+C46+C64+C81</f>
        <v>520940667</v>
      </c>
      <c r="D43" s="8">
        <f>D44+D46+D64+D81</f>
        <v>471358700</v>
      </c>
      <c r="E43" s="8">
        <f>E44+E46+E64+E81</f>
        <v>341903100</v>
      </c>
      <c r="F43" s="8">
        <f>F44+F46+F64+F81</f>
        <v>342777100</v>
      </c>
    </row>
    <row r="44" spans="1:6" ht="26" x14ac:dyDescent="0.35">
      <c r="A44" s="7" t="s">
        <v>42</v>
      </c>
      <c r="B44" s="32" t="s">
        <v>43</v>
      </c>
      <c r="C44" s="8">
        <f>C45</f>
        <v>70767100</v>
      </c>
      <c r="D44" s="8">
        <f t="shared" ref="D44:F44" si="10">D45</f>
        <v>54439800</v>
      </c>
      <c r="E44" s="8">
        <f t="shared" si="10"/>
        <v>28196600</v>
      </c>
      <c r="F44" s="8">
        <f t="shared" si="10"/>
        <v>27953000</v>
      </c>
    </row>
    <row r="45" spans="1:6" ht="39" x14ac:dyDescent="0.35">
      <c r="A45" s="10" t="s">
        <v>44</v>
      </c>
      <c r="B45" s="34" t="s">
        <v>45</v>
      </c>
      <c r="C45" s="12">
        <v>70767100</v>
      </c>
      <c r="D45" s="13">
        <v>54439800</v>
      </c>
      <c r="E45" s="13">
        <v>28196600</v>
      </c>
      <c r="F45" s="13">
        <v>27953000</v>
      </c>
    </row>
    <row r="46" spans="1:6" ht="52" x14ac:dyDescent="0.35">
      <c r="A46" s="7" t="s">
        <v>46</v>
      </c>
      <c r="B46" s="32" t="s">
        <v>47</v>
      </c>
      <c r="C46" s="8">
        <f>C47+C48+C53+C54+C52</f>
        <v>162428000</v>
      </c>
      <c r="D46" s="8">
        <f>D47+D48+D53+D54+D52</f>
        <v>143685700</v>
      </c>
      <c r="E46" s="8">
        <f t="shared" ref="E46:F46" si="11">E47+E48+E53+E54+E52</f>
        <v>31949100</v>
      </c>
      <c r="F46" s="8">
        <f t="shared" si="11"/>
        <v>31962400</v>
      </c>
    </row>
    <row r="47" spans="1:6" ht="63" x14ac:dyDescent="0.35">
      <c r="A47" s="10" t="s">
        <v>48</v>
      </c>
      <c r="B47" s="48" t="s">
        <v>90</v>
      </c>
      <c r="C47" s="16">
        <v>638000</v>
      </c>
      <c r="D47" s="13">
        <v>0</v>
      </c>
      <c r="E47" s="13">
        <v>645000</v>
      </c>
      <c r="F47" s="13">
        <v>685300</v>
      </c>
    </row>
    <row r="48" spans="1:6" ht="21" x14ac:dyDescent="0.35">
      <c r="A48" s="10" t="s">
        <v>111</v>
      </c>
      <c r="B48" s="48" t="s">
        <v>114</v>
      </c>
      <c r="C48" s="16">
        <f>C49+C50+C51</f>
        <v>8823200</v>
      </c>
      <c r="D48" s="16">
        <f t="shared" ref="D48:F48" si="12">D49+D50+D51</f>
        <v>15600000</v>
      </c>
      <c r="E48" s="16">
        <f t="shared" si="12"/>
        <v>0</v>
      </c>
      <c r="F48" s="16">
        <f t="shared" si="12"/>
        <v>0</v>
      </c>
    </row>
    <row r="49" spans="1:6" ht="63" x14ac:dyDescent="0.35">
      <c r="A49" s="49"/>
      <c r="B49" s="48" t="s">
        <v>97</v>
      </c>
      <c r="C49" s="12"/>
      <c r="D49" s="28">
        <v>0</v>
      </c>
      <c r="E49" s="28">
        <v>0</v>
      </c>
      <c r="F49" s="47"/>
    </row>
    <row r="50" spans="1:6" x14ac:dyDescent="0.35">
      <c r="A50" s="10"/>
      <c r="B50" s="48" t="s">
        <v>96</v>
      </c>
      <c r="C50" s="21">
        <v>1043000</v>
      </c>
      <c r="D50" s="13"/>
      <c r="E50" s="13"/>
      <c r="F50" s="47"/>
    </row>
    <row r="51" spans="1:6" ht="94.5" x14ac:dyDescent="0.35">
      <c r="A51" s="10"/>
      <c r="B51" s="29" t="s">
        <v>120</v>
      </c>
      <c r="C51" s="16">
        <v>7780200</v>
      </c>
      <c r="D51" s="13">
        <v>15600000</v>
      </c>
      <c r="E51" s="28">
        <v>0</v>
      </c>
      <c r="F51" s="28">
        <v>0</v>
      </c>
    </row>
    <row r="52" spans="1:6" ht="63" x14ac:dyDescent="0.35">
      <c r="A52" s="10" t="s">
        <v>130</v>
      </c>
      <c r="B52" s="48" t="s">
        <v>125</v>
      </c>
      <c r="C52" s="42">
        <v>1248000</v>
      </c>
      <c r="D52" s="28">
        <v>500000</v>
      </c>
      <c r="E52" s="28">
        <v>500000</v>
      </c>
      <c r="F52" s="28">
        <v>900000</v>
      </c>
    </row>
    <row r="53" spans="1:6" ht="73.5" x14ac:dyDescent="0.35">
      <c r="A53" s="10" t="s">
        <v>92</v>
      </c>
      <c r="B53" s="48" t="s">
        <v>91</v>
      </c>
      <c r="C53" s="12">
        <v>28976700</v>
      </c>
      <c r="D53" s="28">
        <v>14864000</v>
      </c>
      <c r="E53" s="28">
        <v>21954000</v>
      </c>
      <c r="F53" s="28">
        <v>22527000</v>
      </c>
    </row>
    <row r="54" spans="1:6" x14ac:dyDescent="0.35">
      <c r="A54" s="10" t="s">
        <v>49</v>
      </c>
      <c r="B54" s="34" t="s">
        <v>87</v>
      </c>
      <c r="C54" s="16">
        <f>C55+C56+C57+C58+C60+C59+C61+C63+C62</f>
        <v>122742100</v>
      </c>
      <c r="D54" s="16">
        <f>D55+D56+D57+D58+D60+D59+D63+D61+D62</f>
        <v>112721700</v>
      </c>
      <c r="E54" s="16">
        <f t="shared" ref="E54:F54" si="13">E55+E56+E57+E58+E60+E59+E63+E61+E62</f>
        <v>8850100</v>
      </c>
      <c r="F54" s="16">
        <f t="shared" si="13"/>
        <v>7850100</v>
      </c>
    </row>
    <row r="55" spans="1:6" ht="94.5" x14ac:dyDescent="0.35">
      <c r="A55" s="10"/>
      <c r="B55" s="48" t="s">
        <v>94</v>
      </c>
      <c r="C55" s="12">
        <v>846000</v>
      </c>
      <c r="D55" s="13">
        <v>1764900</v>
      </c>
      <c r="E55" s="13">
        <v>1764900</v>
      </c>
      <c r="F55" s="13">
        <v>1764900</v>
      </c>
    </row>
    <row r="56" spans="1:6" ht="52.5" x14ac:dyDescent="0.35">
      <c r="A56" s="10"/>
      <c r="B56" s="48" t="s">
        <v>95</v>
      </c>
      <c r="C56" s="26">
        <v>4833400</v>
      </c>
      <c r="D56" s="28">
        <v>3980200</v>
      </c>
      <c r="E56" s="28">
        <v>3980200</v>
      </c>
      <c r="F56" s="28">
        <v>3980200</v>
      </c>
    </row>
    <row r="57" spans="1:6" ht="60" x14ac:dyDescent="0.35">
      <c r="A57" s="10"/>
      <c r="B57" s="50" t="s">
        <v>112</v>
      </c>
      <c r="C57" s="42">
        <v>111376800</v>
      </c>
      <c r="D57" s="13">
        <v>105767600</v>
      </c>
      <c r="E57" s="13"/>
      <c r="F57" s="47"/>
    </row>
    <row r="58" spans="1:6" ht="115.5" x14ac:dyDescent="0.35">
      <c r="A58" s="10"/>
      <c r="B58" s="31" t="s">
        <v>121</v>
      </c>
      <c r="C58" s="16">
        <v>1160000</v>
      </c>
      <c r="D58" s="13">
        <v>1059000</v>
      </c>
      <c r="E58" s="13">
        <v>110000</v>
      </c>
      <c r="F58" s="13">
        <v>110000</v>
      </c>
    </row>
    <row r="59" spans="1:6" ht="31.5" x14ac:dyDescent="0.35">
      <c r="A59" s="10"/>
      <c r="B59" s="30" t="s">
        <v>126</v>
      </c>
      <c r="C59" s="16">
        <v>1978000</v>
      </c>
      <c r="D59" s="28">
        <v>0</v>
      </c>
      <c r="E59" s="28">
        <v>0</v>
      </c>
      <c r="F59" s="28">
        <v>0</v>
      </c>
    </row>
    <row r="60" spans="1:6" ht="52.5" x14ac:dyDescent="0.35">
      <c r="A60" s="10"/>
      <c r="B60" s="51" t="s">
        <v>122</v>
      </c>
      <c r="C60" s="16">
        <v>150000</v>
      </c>
      <c r="D60" s="13">
        <v>150000</v>
      </c>
      <c r="E60" s="13">
        <v>150000</v>
      </c>
      <c r="F60" s="13">
        <v>150000</v>
      </c>
    </row>
    <row r="61" spans="1:6" ht="52.5" x14ac:dyDescent="0.35">
      <c r="A61" s="10"/>
      <c r="B61" s="40" t="s">
        <v>127</v>
      </c>
      <c r="C61" s="41">
        <v>1722000</v>
      </c>
      <c r="D61" s="13">
        <f>+D63</f>
        <v>0</v>
      </c>
      <c r="E61" s="13">
        <v>1845000</v>
      </c>
      <c r="F61" s="13">
        <v>1845000</v>
      </c>
    </row>
    <row r="62" spans="1:6" ht="60" x14ac:dyDescent="0.35">
      <c r="A62" s="10"/>
      <c r="B62" s="52" t="s">
        <v>138</v>
      </c>
      <c r="C62" s="41">
        <v>675900</v>
      </c>
      <c r="D62" s="13"/>
      <c r="E62" s="13"/>
      <c r="F62" s="47"/>
    </row>
    <row r="63" spans="1:6" ht="80" x14ac:dyDescent="0.35">
      <c r="A63" s="10"/>
      <c r="B63" s="54" t="s">
        <v>164</v>
      </c>
      <c r="C63" s="41"/>
      <c r="D63" s="13"/>
      <c r="E63" s="13">
        <v>1000000</v>
      </c>
      <c r="F63" s="47"/>
    </row>
    <row r="64" spans="1:6" ht="52" x14ac:dyDescent="0.35">
      <c r="A64" s="7" t="s">
        <v>50</v>
      </c>
      <c r="B64" s="32" t="s">
        <v>51</v>
      </c>
      <c r="C64" s="8">
        <f>C65++C66+C67+C78+C79+C80</f>
        <v>267975400</v>
      </c>
      <c r="D64" s="8">
        <f t="shared" ref="D64:F64" si="14">D65++D66+D67++D79</f>
        <v>272379100</v>
      </c>
      <c r="E64" s="8">
        <f t="shared" si="14"/>
        <v>277934300</v>
      </c>
      <c r="F64" s="8">
        <f t="shared" si="14"/>
        <v>278740600</v>
      </c>
    </row>
    <row r="65" spans="1:6" ht="84" x14ac:dyDescent="0.35">
      <c r="A65" s="10" t="s">
        <v>113</v>
      </c>
      <c r="B65" s="48" t="s">
        <v>99</v>
      </c>
      <c r="C65" s="16">
        <v>8400</v>
      </c>
      <c r="D65" s="16"/>
      <c r="E65" s="8"/>
      <c r="F65" s="47"/>
    </row>
    <row r="66" spans="1:6" ht="73.5" x14ac:dyDescent="0.35">
      <c r="A66" s="10" t="s">
        <v>52</v>
      </c>
      <c r="B66" s="48" t="s">
        <v>98</v>
      </c>
      <c r="C66" s="26">
        <v>1204100</v>
      </c>
      <c r="D66" s="27">
        <v>1210600</v>
      </c>
      <c r="E66" s="27">
        <v>1210600</v>
      </c>
      <c r="F66" s="47" t="s">
        <v>151</v>
      </c>
    </row>
    <row r="67" spans="1:6" ht="39" x14ac:dyDescent="0.35">
      <c r="A67" s="10" t="s">
        <v>53</v>
      </c>
      <c r="B67" s="34" t="s">
        <v>54</v>
      </c>
      <c r="C67" s="16">
        <f>C68+C69+C70+C71+C72+C73+C74+C75+C76+C77</f>
        <v>261107100</v>
      </c>
      <c r="D67" s="16">
        <f t="shared" ref="D67:F67" si="15">D68+D69+D70+D71+D72+D73+D74+D75+D76+D77</f>
        <v>271168500</v>
      </c>
      <c r="E67" s="16">
        <f t="shared" si="15"/>
        <v>276723700</v>
      </c>
      <c r="F67" s="16">
        <f t="shared" si="15"/>
        <v>277530000</v>
      </c>
    </row>
    <row r="68" spans="1:6" ht="52.5" x14ac:dyDescent="0.35">
      <c r="A68" s="10"/>
      <c r="B68" s="48" t="s">
        <v>101</v>
      </c>
      <c r="C68" s="16">
        <v>40003100</v>
      </c>
      <c r="D68" s="28">
        <v>40387900</v>
      </c>
      <c r="E68" s="28">
        <v>41564400</v>
      </c>
      <c r="F68" s="47" t="s">
        <v>152</v>
      </c>
    </row>
    <row r="69" spans="1:6" ht="21" x14ac:dyDescent="0.35">
      <c r="A69" s="10"/>
      <c r="B69" s="48" t="s">
        <v>100</v>
      </c>
      <c r="C69" s="12">
        <v>124266800</v>
      </c>
      <c r="D69" s="28">
        <v>129595100</v>
      </c>
      <c r="E69" s="28">
        <v>137164800</v>
      </c>
      <c r="F69" s="47" t="s">
        <v>153</v>
      </c>
    </row>
    <row r="70" spans="1:6" ht="42" x14ac:dyDescent="0.35">
      <c r="A70" s="10"/>
      <c r="B70" s="48" t="s">
        <v>102</v>
      </c>
      <c r="C70" s="12">
        <v>405600</v>
      </c>
      <c r="D70" s="28">
        <v>413900</v>
      </c>
      <c r="E70" s="28">
        <v>413900</v>
      </c>
      <c r="F70" s="47" t="s">
        <v>154</v>
      </c>
    </row>
    <row r="71" spans="1:6" ht="63" x14ac:dyDescent="0.35">
      <c r="A71" s="10"/>
      <c r="B71" s="48" t="s">
        <v>103</v>
      </c>
      <c r="C71" s="12">
        <v>26369300</v>
      </c>
      <c r="D71" s="28">
        <v>27051700</v>
      </c>
      <c r="E71" s="28">
        <v>28892700</v>
      </c>
      <c r="F71" s="47" t="s">
        <v>155</v>
      </c>
    </row>
    <row r="72" spans="1:6" ht="52.5" x14ac:dyDescent="0.35">
      <c r="A72" s="10"/>
      <c r="B72" s="48" t="s">
        <v>104</v>
      </c>
      <c r="C72" s="12">
        <v>40525300</v>
      </c>
      <c r="D72" s="28">
        <v>47110100</v>
      </c>
      <c r="E72" s="28">
        <v>47110100</v>
      </c>
      <c r="F72" s="47" t="s">
        <v>156</v>
      </c>
    </row>
    <row r="73" spans="1:6" ht="52.5" x14ac:dyDescent="0.35">
      <c r="A73" s="10"/>
      <c r="B73" s="48" t="s">
        <v>105</v>
      </c>
      <c r="C73" s="12">
        <v>4800</v>
      </c>
      <c r="D73" s="28">
        <v>4800</v>
      </c>
      <c r="E73" s="28">
        <v>4800</v>
      </c>
      <c r="F73" s="47" t="s">
        <v>157</v>
      </c>
    </row>
    <row r="74" spans="1:6" ht="84" x14ac:dyDescent="0.35">
      <c r="A74" s="10"/>
      <c r="B74" s="48" t="s">
        <v>106</v>
      </c>
      <c r="C74" s="12">
        <v>69400</v>
      </c>
      <c r="D74" s="28">
        <v>69400</v>
      </c>
      <c r="E74" s="28">
        <v>69400</v>
      </c>
      <c r="F74" s="47" t="s">
        <v>158</v>
      </c>
    </row>
    <row r="75" spans="1:6" ht="63" x14ac:dyDescent="0.35">
      <c r="A75" s="10"/>
      <c r="B75" s="48" t="s">
        <v>107</v>
      </c>
      <c r="C75" s="12">
        <v>167000</v>
      </c>
      <c r="D75" s="28">
        <v>167000</v>
      </c>
      <c r="E75" s="28">
        <v>167000</v>
      </c>
      <c r="F75" s="47" t="s">
        <v>159</v>
      </c>
    </row>
    <row r="76" spans="1:6" ht="40" x14ac:dyDescent="0.35">
      <c r="A76" s="10"/>
      <c r="B76" s="50" t="s">
        <v>108</v>
      </c>
      <c r="C76" s="12">
        <v>25948700</v>
      </c>
      <c r="D76" s="28">
        <v>24412800</v>
      </c>
      <c r="E76" s="28">
        <v>19380800</v>
      </c>
      <c r="F76" s="47" t="s">
        <v>160</v>
      </c>
    </row>
    <row r="77" spans="1:6" ht="30" x14ac:dyDescent="0.35">
      <c r="A77" s="10"/>
      <c r="B77" s="50" t="s">
        <v>119</v>
      </c>
      <c r="C77" s="12">
        <v>3347100</v>
      </c>
      <c r="D77" s="28">
        <v>1955800</v>
      </c>
      <c r="E77" s="28">
        <v>1955800</v>
      </c>
      <c r="F77" s="47" t="s">
        <v>161</v>
      </c>
    </row>
    <row r="78" spans="1:6" ht="20" x14ac:dyDescent="0.35">
      <c r="A78" s="10" t="s">
        <v>133</v>
      </c>
      <c r="B78" s="50" t="s">
        <v>134</v>
      </c>
      <c r="C78" s="12">
        <v>1374300</v>
      </c>
      <c r="D78" s="28"/>
      <c r="E78" s="28"/>
      <c r="F78" s="47"/>
    </row>
    <row r="79" spans="1:6" ht="52.5" x14ac:dyDescent="0.35">
      <c r="A79" s="10" t="s">
        <v>109</v>
      </c>
      <c r="B79" s="48" t="s">
        <v>110</v>
      </c>
      <c r="C79" s="11">
        <v>3764300</v>
      </c>
      <c r="D79" s="11"/>
      <c r="E79" s="11"/>
      <c r="F79" s="47"/>
    </row>
    <row r="80" spans="1:6" ht="74.25" customHeight="1" x14ac:dyDescent="0.35">
      <c r="A80" s="10" t="s">
        <v>131</v>
      </c>
      <c r="B80" s="53" t="s">
        <v>132</v>
      </c>
      <c r="C80" s="45">
        <v>517200</v>
      </c>
      <c r="D80" s="11"/>
      <c r="E80" s="11"/>
      <c r="F80" s="47"/>
    </row>
    <row r="81" spans="1:6" x14ac:dyDescent="0.35">
      <c r="A81" s="7" t="s">
        <v>55</v>
      </c>
      <c r="B81" s="32" t="s">
        <v>56</v>
      </c>
      <c r="C81" s="18">
        <f>C82+C84+C85+C86+C90+C87+C88+C89+C83</f>
        <v>19770167</v>
      </c>
      <c r="D81" s="18">
        <f t="shared" ref="D81:F81" si="16">D82+D84+D85+D86+D90+D87+D88+D89</f>
        <v>854100</v>
      </c>
      <c r="E81" s="18">
        <f t="shared" si="16"/>
        <v>3823100</v>
      </c>
      <c r="F81" s="18">
        <f t="shared" si="16"/>
        <v>4121100</v>
      </c>
    </row>
    <row r="82" spans="1:6" ht="91" x14ac:dyDescent="0.35">
      <c r="A82" s="10" t="s">
        <v>57</v>
      </c>
      <c r="B82" s="34" t="s">
        <v>58</v>
      </c>
      <c r="C82" s="43">
        <v>521300</v>
      </c>
      <c r="D82" s="44">
        <v>521300</v>
      </c>
      <c r="E82" s="44">
        <v>521300</v>
      </c>
      <c r="F82" s="47" t="s">
        <v>165</v>
      </c>
    </row>
    <row r="83" spans="1:6" ht="91" x14ac:dyDescent="0.35">
      <c r="A83" s="10"/>
      <c r="B83" s="34" t="s">
        <v>58</v>
      </c>
      <c r="C83" s="43">
        <v>15621067</v>
      </c>
      <c r="D83" s="44"/>
      <c r="E83" s="44"/>
      <c r="F83" s="47"/>
    </row>
    <row r="84" spans="1:6" ht="52.5" x14ac:dyDescent="0.35">
      <c r="A84" s="10" t="s">
        <v>59</v>
      </c>
      <c r="B84" s="48" t="s">
        <v>116</v>
      </c>
      <c r="C84" s="12">
        <v>10000</v>
      </c>
      <c r="D84" s="13"/>
      <c r="E84" s="13"/>
      <c r="F84" s="47"/>
    </row>
    <row r="85" spans="1:6" ht="63" x14ac:dyDescent="0.35">
      <c r="A85" s="10" t="s">
        <v>60</v>
      </c>
      <c r="B85" s="48" t="s">
        <v>115</v>
      </c>
      <c r="C85" s="16">
        <v>25000</v>
      </c>
      <c r="D85" s="13">
        <v>6800</v>
      </c>
      <c r="E85" s="13">
        <v>6800</v>
      </c>
      <c r="F85" s="47" t="s">
        <v>162</v>
      </c>
    </row>
    <row r="86" spans="1:6" ht="136.5" x14ac:dyDescent="0.35">
      <c r="A86" s="10" t="s">
        <v>60</v>
      </c>
      <c r="B86" s="48" t="s">
        <v>117</v>
      </c>
      <c r="C86" s="16">
        <v>22000</v>
      </c>
      <c r="D86" s="13"/>
      <c r="E86" s="13"/>
      <c r="F86" s="47"/>
    </row>
    <row r="87" spans="1:6" ht="63" x14ac:dyDescent="0.35">
      <c r="A87" s="10"/>
      <c r="B87" s="48" t="s">
        <v>93</v>
      </c>
      <c r="C87" s="21">
        <v>1324000</v>
      </c>
      <c r="D87" s="28">
        <v>310000</v>
      </c>
      <c r="E87" s="28">
        <v>3295000</v>
      </c>
      <c r="F87" s="47" t="s">
        <v>163</v>
      </c>
    </row>
    <row r="88" spans="1:6" ht="84" x14ac:dyDescent="0.35">
      <c r="A88" s="10"/>
      <c r="B88" s="31" t="s">
        <v>123</v>
      </c>
      <c r="C88" s="21"/>
      <c r="D88" s="13"/>
      <c r="E88" s="13"/>
      <c r="F88" s="47"/>
    </row>
    <row r="89" spans="1:6" ht="126" x14ac:dyDescent="0.35">
      <c r="A89" s="10"/>
      <c r="B89" s="31" t="s">
        <v>124</v>
      </c>
      <c r="C89" s="21">
        <v>0</v>
      </c>
      <c r="D89" s="13">
        <v>16000</v>
      </c>
      <c r="E89" s="13"/>
      <c r="F89" s="47"/>
    </row>
    <row r="90" spans="1:6" ht="52.5" x14ac:dyDescent="0.35">
      <c r="A90" s="10" t="s">
        <v>60</v>
      </c>
      <c r="B90" s="48" t="s">
        <v>118</v>
      </c>
      <c r="C90" s="26">
        <v>2246800</v>
      </c>
      <c r="D90" s="28"/>
      <c r="E90" s="28"/>
      <c r="F90" s="47"/>
    </row>
    <row r="91" spans="1:6" x14ac:dyDescent="0.35">
      <c r="A91" s="10" t="s">
        <v>135</v>
      </c>
      <c r="B91" s="48"/>
      <c r="C91" s="42">
        <v>65000</v>
      </c>
      <c r="D91" s="28"/>
      <c r="E91" s="28"/>
      <c r="F91" s="47"/>
    </row>
    <row r="92" spans="1:6" x14ac:dyDescent="0.35">
      <c r="A92" s="55" t="s">
        <v>61</v>
      </c>
      <c r="B92" s="55"/>
      <c r="C92" s="19">
        <f>C7+C42</f>
        <v>553960507</v>
      </c>
      <c r="D92" s="19">
        <f>D7+D43</f>
        <v>528048400</v>
      </c>
      <c r="E92" s="19">
        <f>E7+E43</f>
        <v>392331600</v>
      </c>
      <c r="F92" s="19">
        <f>F7+F43</f>
        <v>395011400</v>
      </c>
    </row>
  </sheetData>
  <mergeCells count="2">
    <mergeCell ref="A92:B92"/>
    <mergeCell ref="A4:E4"/>
  </mergeCells>
  <pageMargins left="0.25" right="0.25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92"/>
  <sheetViews>
    <sheetView tabSelected="1" view="pageBreakPreview" zoomScale="96" zoomScaleNormal="100" zoomScaleSheetLayoutView="96" workbookViewId="0">
      <selection activeCell="H7" sqref="H7"/>
    </sheetView>
  </sheetViews>
  <sheetFormatPr defaultRowHeight="14.5" x14ac:dyDescent="0.35"/>
  <cols>
    <col min="1" max="1" width="19.7265625" customWidth="1"/>
    <col min="2" max="2" width="31.7265625" customWidth="1"/>
    <col min="3" max="3" width="13.26953125" customWidth="1"/>
    <col min="4" max="4" width="13.90625" customWidth="1"/>
    <col min="5" max="5" width="11.81640625" customWidth="1"/>
  </cols>
  <sheetData>
    <row r="4" spans="1:5" ht="15" x14ac:dyDescent="0.35">
      <c r="A4" s="56" t="s">
        <v>171</v>
      </c>
      <c r="B4" s="56"/>
      <c r="C4" s="57"/>
      <c r="D4" s="57"/>
    </row>
    <row r="5" spans="1:5" ht="17.5" x14ac:dyDescent="0.35">
      <c r="A5" s="2"/>
      <c r="B5" s="3"/>
    </row>
    <row r="6" spans="1:5" ht="26" x14ac:dyDescent="0.35">
      <c r="A6" s="4" t="s">
        <v>0</v>
      </c>
      <c r="B6" s="5" t="s">
        <v>1</v>
      </c>
      <c r="C6" s="6">
        <v>2017</v>
      </c>
      <c r="D6" s="6">
        <v>2018</v>
      </c>
      <c r="E6" s="6">
        <v>2019</v>
      </c>
    </row>
    <row r="7" spans="1:5" ht="26" x14ac:dyDescent="0.35">
      <c r="A7" s="7" t="s">
        <v>2</v>
      </c>
      <c r="B7" s="32" t="s">
        <v>3</v>
      </c>
      <c r="C7" s="8">
        <f t="shared" ref="C7:E7" si="0">C8+C26</f>
        <v>56689700</v>
      </c>
      <c r="D7" s="8">
        <f t="shared" si="0"/>
        <v>50428500</v>
      </c>
      <c r="E7" s="8">
        <f t="shared" si="0"/>
        <v>52234300</v>
      </c>
    </row>
    <row r="8" spans="1:5" x14ac:dyDescent="0.35">
      <c r="A8" s="7"/>
      <c r="B8" s="33" t="s">
        <v>4</v>
      </c>
      <c r="C8" s="9">
        <f t="shared" ref="C8:E8" si="1">C9+C15+C20+C23</f>
        <v>45008000</v>
      </c>
      <c r="D8" s="9">
        <f t="shared" si="1"/>
        <v>38090800</v>
      </c>
      <c r="E8" s="9">
        <f t="shared" si="1"/>
        <v>39370600</v>
      </c>
    </row>
    <row r="9" spans="1:5" ht="26" x14ac:dyDescent="0.35">
      <c r="A9" s="10" t="s">
        <v>5</v>
      </c>
      <c r="B9" s="32" t="s">
        <v>6</v>
      </c>
      <c r="C9" s="8">
        <f t="shared" ref="C9:E9" si="2">C10</f>
        <v>40291800</v>
      </c>
      <c r="D9" s="8">
        <f t="shared" si="2"/>
        <v>33185100</v>
      </c>
      <c r="E9" s="8">
        <f t="shared" si="2"/>
        <v>34284000</v>
      </c>
    </row>
    <row r="10" spans="1:5" x14ac:dyDescent="0.35">
      <c r="A10" s="10" t="s">
        <v>7</v>
      </c>
      <c r="B10" s="34" t="s">
        <v>8</v>
      </c>
      <c r="C10" s="11">
        <f t="shared" ref="C10:E10" si="3">C11+C12+C13+C14</f>
        <v>40291800</v>
      </c>
      <c r="D10" s="11">
        <f>D11+D12+D13+D14</f>
        <v>33185100</v>
      </c>
      <c r="E10" s="11">
        <f t="shared" si="3"/>
        <v>34284000</v>
      </c>
    </row>
    <row r="11" spans="1:5" ht="115.5" customHeight="1" x14ac:dyDescent="0.35">
      <c r="A11" s="10" t="s">
        <v>9</v>
      </c>
      <c r="B11" s="35" t="s">
        <v>10</v>
      </c>
      <c r="C11" s="28">
        <v>40291800</v>
      </c>
      <c r="D11" s="28">
        <v>33185100</v>
      </c>
      <c r="E11" s="47" t="s">
        <v>150</v>
      </c>
    </row>
    <row r="12" spans="1:5" ht="180" customHeight="1" x14ac:dyDescent="0.35">
      <c r="A12" s="22" t="s">
        <v>11</v>
      </c>
      <c r="B12" s="34" t="s">
        <v>12</v>
      </c>
      <c r="C12" s="28"/>
      <c r="D12" s="28"/>
      <c r="E12" s="47"/>
    </row>
    <row r="13" spans="1:5" ht="143" x14ac:dyDescent="0.35">
      <c r="A13" s="22" t="s">
        <v>13</v>
      </c>
      <c r="B13" s="34" t="s">
        <v>14</v>
      </c>
      <c r="C13" s="28"/>
      <c r="D13" s="28"/>
      <c r="E13" s="47"/>
    </row>
    <row r="14" spans="1:5" ht="141.75" customHeight="1" x14ac:dyDescent="0.35">
      <c r="A14" s="10" t="s">
        <v>15</v>
      </c>
      <c r="B14" s="34" t="s">
        <v>16</v>
      </c>
      <c r="C14" s="28"/>
      <c r="D14" s="28"/>
      <c r="E14" s="47"/>
    </row>
    <row r="15" spans="1:5" ht="52" x14ac:dyDescent="0.35">
      <c r="A15" s="20" t="s">
        <v>70</v>
      </c>
      <c r="B15" s="36" t="s">
        <v>71</v>
      </c>
      <c r="C15" s="15">
        <f t="shared" ref="C15:D15" si="4">C16+C17+C18+C19</f>
        <v>0</v>
      </c>
      <c r="D15" s="15">
        <f t="shared" si="4"/>
        <v>0</v>
      </c>
      <c r="E15" s="47"/>
    </row>
    <row r="16" spans="1:5" ht="104" x14ac:dyDescent="0.35">
      <c r="A16" s="23" t="s">
        <v>62</v>
      </c>
      <c r="B16" s="37" t="s">
        <v>66</v>
      </c>
      <c r="C16" s="13"/>
      <c r="D16" s="13"/>
      <c r="E16" s="47"/>
    </row>
    <row r="17" spans="1:5" ht="130" x14ac:dyDescent="0.35">
      <c r="A17" s="24" t="s">
        <v>63</v>
      </c>
      <c r="B17" s="37" t="s">
        <v>67</v>
      </c>
      <c r="C17" s="13"/>
      <c r="D17" s="13"/>
      <c r="E17" s="47"/>
    </row>
    <row r="18" spans="1:5" ht="104" x14ac:dyDescent="0.35">
      <c r="A18" s="24" t="s">
        <v>64</v>
      </c>
      <c r="B18" s="37" t="s">
        <v>68</v>
      </c>
      <c r="C18" s="13"/>
      <c r="D18" s="13"/>
      <c r="E18" s="47"/>
    </row>
    <row r="19" spans="1:5" ht="104" x14ac:dyDescent="0.35">
      <c r="A19" s="24" t="s">
        <v>65</v>
      </c>
      <c r="B19" s="37" t="s">
        <v>69</v>
      </c>
      <c r="C19" s="13"/>
      <c r="D19" s="13"/>
      <c r="E19" s="47"/>
    </row>
    <row r="20" spans="1:5" x14ac:dyDescent="0.35">
      <c r="A20" s="10" t="s">
        <v>17</v>
      </c>
      <c r="B20" s="34" t="s">
        <v>18</v>
      </c>
      <c r="C20" s="8">
        <f>C21+C22</f>
        <v>4359200</v>
      </c>
      <c r="D20" s="8">
        <f>D21+D22</f>
        <v>4545700</v>
      </c>
      <c r="E20" s="8">
        <f>E21+E22</f>
        <v>4726600</v>
      </c>
    </row>
    <row r="21" spans="1:5" ht="26" x14ac:dyDescent="0.35">
      <c r="A21" s="10" t="s">
        <v>19</v>
      </c>
      <c r="B21" s="38" t="s">
        <v>20</v>
      </c>
      <c r="C21" s="13">
        <v>2601300</v>
      </c>
      <c r="D21" s="13">
        <v>2726200</v>
      </c>
      <c r="E21" s="47" t="s">
        <v>139</v>
      </c>
    </row>
    <row r="22" spans="1:5" x14ac:dyDescent="0.35">
      <c r="A22" s="10" t="s">
        <v>21</v>
      </c>
      <c r="B22" s="38" t="s">
        <v>22</v>
      </c>
      <c r="C22" s="13">
        <v>1757900</v>
      </c>
      <c r="D22" s="13">
        <v>1819500</v>
      </c>
      <c r="E22" s="47" t="s">
        <v>140</v>
      </c>
    </row>
    <row r="23" spans="1:5" x14ac:dyDescent="0.35">
      <c r="A23" s="10" t="s">
        <v>23</v>
      </c>
      <c r="B23" s="34" t="s">
        <v>24</v>
      </c>
      <c r="C23" s="8">
        <f t="shared" ref="C23:E23" si="5">C24+C25</f>
        <v>357000</v>
      </c>
      <c r="D23" s="8">
        <f t="shared" si="5"/>
        <v>360000</v>
      </c>
      <c r="E23" s="8">
        <f t="shared" si="5"/>
        <v>360000</v>
      </c>
    </row>
    <row r="24" spans="1:5" ht="91" x14ac:dyDescent="0.35">
      <c r="A24" s="10" t="s">
        <v>25</v>
      </c>
      <c r="B24" s="34" t="s">
        <v>26</v>
      </c>
      <c r="C24" s="13">
        <v>357000</v>
      </c>
      <c r="D24" s="13">
        <v>360000</v>
      </c>
      <c r="E24" s="47" t="s">
        <v>141</v>
      </c>
    </row>
    <row r="25" spans="1:5" ht="39" x14ac:dyDescent="0.35">
      <c r="A25" s="10" t="s">
        <v>88</v>
      </c>
      <c r="B25" s="25" t="s">
        <v>89</v>
      </c>
      <c r="C25" s="25"/>
      <c r="D25" s="25"/>
      <c r="E25" s="47"/>
    </row>
    <row r="26" spans="1:5" x14ac:dyDescent="0.35">
      <c r="A26" s="10"/>
      <c r="B26" s="32" t="s">
        <v>27</v>
      </c>
      <c r="C26" s="8">
        <f t="shared" ref="C26:E26" si="6">C27+C30+C36+C41+C35</f>
        <v>11681700</v>
      </c>
      <c r="D26" s="8">
        <f t="shared" si="6"/>
        <v>12337700</v>
      </c>
      <c r="E26" s="8">
        <f t="shared" si="6"/>
        <v>12863700</v>
      </c>
    </row>
    <row r="27" spans="1:5" ht="65" x14ac:dyDescent="0.35">
      <c r="A27" s="10" t="s">
        <v>28</v>
      </c>
      <c r="B27" s="34" t="s">
        <v>29</v>
      </c>
      <c r="C27" s="16">
        <f t="shared" ref="C27:E27" si="7">C28+C29</f>
        <v>1054600</v>
      </c>
      <c r="D27" s="16">
        <f t="shared" si="7"/>
        <v>1056900</v>
      </c>
      <c r="E27" s="16">
        <f t="shared" si="7"/>
        <v>1061500</v>
      </c>
    </row>
    <row r="28" spans="1:5" ht="104" x14ac:dyDescent="0.35">
      <c r="A28" s="10" t="s">
        <v>73</v>
      </c>
      <c r="B28" s="39" t="s">
        <v>72</v>
      </c>
      <c r="C28" s="28">
        <v>895600</v>
      </c>
      <c r="D28" s="28">
        <v>897900</v>
      </c>
      <c r="E28" s="47" t="s">
        <v>142</v>
      </c>
    </row>
    <row r="29" spans="1:5" ht="104" x14ac:dyDescent="0.35">
      <c r="A29" s="17" t="s">
        <v>74</v>
      </c>
      <c r="B29" s="39" t="s">
        <v>75</v>
      </c>
      <c r="C29" s="28">
        <v>159000</v>
      </c>
      <c r="D29" s="28">
        <v>159000</v>
      </c>
      <c r="E29" s="47" t="s">
        <v>143</v>
      </c>
    </row>
    <row r="30" spans="1:5" ht="26" x14ac:dyDescent="0.35">
      <c r="A30" s="10" t="s">
        <v>30</v>
      </c>
      <c r="B30" s="34" t="s">
        <v>31</v>
      </c>
      <c r="C30" s="8">
        <f t="shared" ref="C30:E30" si="8">C31+C32+C33+C34</f>
        <v>434900</v>
      </c>
      <c r="D30" s="8">
        <f t="shared" si="8"/>
        <v>455800</v>
      </c>
      <c r="E30" s="8">
        <f t="shared" si="8"/>
        <v>475300</v>
      </c>
    </row>
    <row r="31" spans="1:5" ht="39" x14ac:dyDescent="0.35">
      <c r="A31" s="14" t="s">
        <v>76</v>
      </c>
      <c r="B31" s="39" t="s">
        <v>83</v>
      </c>
      <c r="C31" s="28">
        <v>55200</v>
      </c>
      <c r="D31" s="28">
        <v>57900</v>
      </c>
      <c r="E31" s="47" t="s">
        <v>144</v>
      </c>
    </row>
    <row r="32" spans="1:5" ht="39" x14ac:dyDescent="0.35">
      <c r="A32" s="14" t="s">
        <v>77</v>
      </c>
      <c r="B32" s="39" t="s">
        <v>80</v>
      </c>
      <c r="C32" s="28">
        <v>0</v>
      </c>
      <c r="D32" s="28">
        <v>0</v>
      </c>
      <c r="E32" s="47" t="s">
        <v>145</v>
      </c>
    </row>
    <row r="33" spans="1:5" ht="26" x14ac:dyDescent="0.35">
      <c r="A33" s="14" t="s">
        <v>78</v>
      </c>
      <c r="B33" s="39" t="s">
        <v>81</v>
      </c>
      <c r="C33" s="28">
        <v>221200</v>
      </c>
      <c r="D33" s="28">
        <v>231800</v>
      </c>
      <c r="E33" s="47" t="s">
        <v>146</v>
      </c>
    </row>
    <row r="34" spans="1:5" ht="26" x14ac:dyDescent="0.35">
      <c r="A34" s="14" t="s">
        <v>79</v>
      </c>
      <c r="B34" s="39" t="s">
        <v>82</v>
      </c>
      <c r="C34" s="28">
        <v>158500</v>
      </c>
      <c r="D34" s="28">
        <v>166100</v>
      </c>
      <c r="E34" s="47" t="s">
        <v>147</v>
      </c>
    </row>
    <row r="35" spans="1:5" x14ac:dyDescent="0.35">
      <c r="A35" s="14" t="s">
        <v>129</v>
      </c>
      <c r="B35" s="39" t="s">
        <v>128</v>
      </c>
      <c r="C35" s="28">
        <v>9447900</v>
      </c>
      <c r="D35" s="28">
        <v>10120300</v>
      </c>
      <c r="E35" s="47" t="s">
        <v>148</v>
      </c>
    </row>
    <row r="36" spans="1:5" ht="39" x14ac:dyDescent="0.35">
      <c r="A36" s="10" t="s">
        <v>32</v>
      </c>
      <c r="B36" s="34" t="s">
        <v>33</v>
      </c>
      <c r="C36" s="8">
        <f t="shared" ref="C36:E36" si="9">C37+C39</f>
        <v>100300</v>
      </c>
      <c r="D36" s="8">
        <f t="shared" si="9"/>
        <v>51700</v>
      </c>
      <c r="E36" s="8">
        <f t="shared" si="9"/>
        <v>50000</v>
      </c>
    </row>
    <row r="37" spans="1:5" ht="104" x14ac:dyDescent="0.35">
      <c r="A37" s="10" t="s">
        <v>34</v>
      </c>
      <c r="B37" s="34" t="s">
        <v>35</v>
      </c>
      <c r="C37" s="13"/>
      <c r="D37" s="13"/>
      <c r="E37" s="47"/>
    </row>
    <row r="38" spans="1:5" ht="130" x14ac:dyDescent="0.35">
      <c r="A38" s="14" t="s">
        <v>85</v>
      </c>
      <c r="B38" s="39" t="s">
        <v>84</v>
      </c>
      <c r="C38" s="13"/>
      <c r="D38" s="13"/>
      <c r="E38" s="47"/>
    </row>
    <row r="39" spans="1:5" ht="65" x14ac:dyDescent="0.35">
      <c r="A39" s="10" t="s">
        <v>36</v>
      </c>
      <c r="B39" s="34" t="s">
        <v>37</v>
      </c>
      <c r="C39" s="13">
        <f>C40</f>
        <v>100300</v>
      </c>
      <c r="D39" s="13">
        <f>D40</f>
        <v>51700</v>
      </c>
      <c r="E39" s="13" t="str">
        <f>E40</f>
        <v>50000</v>
      </c>
    </row>
    <row r="40" spans="1:5" ht="65" x14ac:dyDescent="0.35">
      <c r="A40" s="14" t="s">
        <v>86</v>
      </c>
      <c r="B40" s="39" t="s">
        <v>37</v>
      </c>
      <c r="C40" s="28">
        <v>100300</v>
      </c>
      <c r="D40" s="28">
        <v>51700</v>
      </c>
      <c r="E40" s="47" t="s">
        <v>149</v>
      </c>
    </row>
    <row r="41" spans="1:5" ht="26" x14ac:dyDescent="0.35">
      <c r="A41" s="10" t="s">
        <v>38</v>
      </c>
      <c r="B41" s="34" t="s">
        <v>39</v>
      </c>
      <c r="C41" s="8">
        <v>644000</v>
      </c>
      <c r="D41" s="8">
        <v>653000</v>
      </c>
      <c r="E41" s="8">
        <v>663000</v>
      </c>
    </row>
    <row r="42" spans="1:5" x14ac:dyDescent="0.35">
      <c r="A42" s="7" t="s">
        <v>136</v>
      </c>
      <c r="B42" s="32" t="s">
        <v>137</v>
      </c>
      <c r="C42" s="46"/>
      <c r="D42" s="46"/>
      <c r="E42" s="47"/>
    </row>
    <row r="43" spans="1:5" ht="39" x14ac:dyDescent="0.35">
      <c r="A43" s="7" t="s">
        <v>40</v>
      </c>
      <c r="B43" s="32" t="s">
        <v>41</v>
      </c>
      <c r="C43" s="8">
        <f>C44+C46+C64+C81</f>
        <v>485956000</v>
      </c>
      <c r="D43" s="8">
        <f>D44+D46+D64+D81</f>
        <v>341337700</v>
      </c>
      <c r="E43" s="8">
        <f>E44+E46+E64+E81</f>
        <v>342211700</v>
      </c>
    </row>
    <row r="44" spans="1:5" ht="26" x14ac:dyDescent="0.35">
      <c r="A44" s="7" t="s">
        <v>42</v>
      </c>
      <c r="B44" s="32" t="s">
        <v>43</v>
      </c>
      <c r="C44" s="8">
        <f t="shared" ref="C44:E44" si="10">C45</f>
        <v>54439800</v>
      </c>
      <c r="D44" s="8">
        <f t="shared" si="10"/>
        <v>28196600</v>
      </c>
      <c r="E44" s="8">
        <f t="shared" si="10"/>
        <v>27953000</v>
      </c>
    </row>
    <row r="45" spans="1:5" ht="39" x14ac:dyDescent="0.35">
      <c r="A45" s="10" t="s">
        <v>44</v>
      </c>
      <c r="B45" s="34" t="s">
        <v>45</v>
      </c>
      <c r="C45" s="13">
        <v>54439800</v>
      </c>
      <c r="D45" s="13">
        <v>28196600</v>
      </c>
      <c r="E45" s="13">
        <v>27953000</v>
      </c>
    </row>
    <row r="46" spans="1:5" ht="52" x14ac:dyDescent="0.35">
      <c r="A46" s="7" t="s">
        <v>46</v>
      </c>
      <c r="B46" s="32" t="s">
        <v>47</v>
      </c>
      <c r="C46" s="8">
        <f>C47+C48+C51+C52+C50</f>
        <v>158327100</v>
      </c>
      <c r="D46" s="8">
        <f>D47+D48+D51+D52+D50</f>
        <v>31949100</v>
      </c>
      <c r="E46" s="8">
        <f>E47+E48+E51+E52+E50</f>
        <v>31962400</v>
      </c>
    </row>
    <row r="47" spans="1:5" ht="63" x14ac:dyDescent="0.35">
      <c r="A47" s="10" t="s">
        <v>48</v>
      </c>
      <c r="B47" s="48" t="s">
        <v>90</v>
      </c>
      <c r="C47" s="13">
        <v>0</v>
      </c>
      <c r="D47" s="13">
        <v>645000</v>
      </c>
      <c r="E47" s="13">
        <v>685300</v>
      </c>
    </row>
    <row r="48" spans="1:5" ht="21" x14ac:dyDescent="0.35">
      <c r="A48" s="10" t="s">
        <v>111</v>
      </c>
      <c r="B48" s="48" t="s">
        <v>114</v>
      </c>
      <c r="C48" s="16">
        <f>C49</f>
        <v>15600000</v>
      </c>
      <c r="D48" s="16">
        <f t="shared" ref="D48:E48" si="11">D49</f>
        <v>0</v>
      </c>
      <c r="E48" s="16">
        <f t="shared" si="11"/>
        <v>0</v>
      </c>
    </row>
    <row r="49" spans="1:5" ht="94.5" x14ac:dyDescent="0.35">
      <c r="A49" s="10"/>
      <c r="B49" s="29" t="s">
        <v>120</v>
      </c>
      <c r="C49" s="13">
        <v>15600000</v>
      </c>
      <c r="D49" s="28">
        <v>0</v>
      </c>
      <c r="E49" s="28">
        <v>0</v>
      </c>
    </row>
    <row r="50" spans="1:5" ht="63" x14ac:dyDescent="0.35">
      <c r="A50" s="10" t="s">
        <v>130</v>
      </c>
      <c r="B50" s="48" t="s">
        <v>125</v>
      </c>
      <c r="C50" s="28">
        <v>1235600</v>
      </c>
      <c r="D50" s="28">
        <v>500000</v>
      </c>
      <c r="E50" s="28">
        <v>900000</v>
      </c>
    </row>
    <row r="51" spans="1:5" ht="73.5" x14ac:dyDescent="0.35">
      <c r="A51" s="10" t="s">
        <v>92</v>
      </c>
      <c r="B51" s="48" t="s">
        <v>91</v>
      </c>
      <c r="C51" s="28">
        <v>14864000</v>
      </c>
      <c r="D51" s="28">
        <v>21954000</v>
      </c>
      <c r="E51" s="28">
        <v>22527000</v>
      </c>
    </row>
    <row r="52" spans="1:5" x14ac:dyDescent="0.35">
      <c r="A52" s="10" t="s">
        <v>49</v>
      </c>
      <c r="B52" s="34" t="s">
        <v>87</v>
      </c>
      <c r="C52" s="16">
        <f>C53+C54+C55+C56+C58+C57+C61+C59+C60+C62+C63</f>
        <v>126627500</v>
      </c>
      <c r="D52" s="16">
        <f t="shared" ref="D52:E52" si="12">D53+D54+D55+D56+D58+D57+D61+D59+D60+D62+D63</f>
        <v>8850100</v>
      </c>
      <c r="E52" s="16">
        <f t="shared" si="12"/>
        <v>7850100</v>
      </c>
    </row>
    <row r="53" spans="1:5" ht="94.5" x14ac:dyDescent="0.35">
      <c r="A53" s="10"/>
      <c r="B53" s="48" t="s">
        <v>94</v>
      </c>
      <c r="C53" s="13">
        <v>1764900</v>
      </c>
      <c r="D53" s="13">
        <v>1764900</v>
      </c>
      <c r="E53" s="13">
        <v>1764900</v>
      </c>
    </row>
    <row r="54" spans="1:5" ht="52.5" x14ac:dyDescent="0.35">
      <c r="A54" s="10"/>
      <c r="B54" s="48" t="s">
        <v>95</v>
      </c>
      <c r="C54" s="28">
        <v>3980200</v>
      </c>
      <c r="D54" s="28">
        <v>3980200</v>
      </c>
      <c r="E54" s="28">
        <v>3980200</v>
      </c>
    </row>
    <row r="55" spans="1:5" ht="60" x14ac:dyDescent="0.35">
      <c r="A55" s="10"/>
      <c r="B55" s="50" t="s">
        <v>112</v>
      </c>
      <c r="C55" s="13">
        <v>106817600</v>
      </c>
      <c r="D55" s="13"/>
      <c r="E55" s="47"/>
    </row>
    <row r="56" spans="1:5" ht="60" x14ac:dyDescent="0.35">
      <c r="A56" s="10"/>
      <c r="B56" s="54" t="s">
        <v>167</v>
      </c>
      <c r="C56" s="13">
        <v>1059000</v>
      </c>
      <c r="D56" s="13">
        <v>110000</v>
      </c>
      <c r="E56" s="13">
        <v>110000</v>
      </c>
    </row>
    <row r="57" spans="1:5" ht="31.5" x14ac:dyDescent="0.35">
      <c r="A57" s="10"/>
      <c r="B57" s="30" t="s">
        <v>126</v>
      </c>
      <c r="C57" s="28">
        <v>1978000</v>
      </c>
      <c r="D57" s="28">
        <v>0</v>
      </c>
      <c r="E57" s="28">
        <v>0</v>
      </c>
    </row>
    <row r="58" spans="1:5" ht="52.5" x14ac:dyDescent="0.35">
      <c r="A58" s="10"/>
      <c r="B58" s="51" t="s">
        <v>122</v>
      </c>
      <c r="C58" s="13">
        <v>150000</v>
      </c>
      <c r="D58" s="13">
        <v>150000</v>
      </c>
      <c r="E58" s="13">
        <v>150000</v>
      </c>
    </row>
    <row r="59" spans="1:5" ht="52.5" x14ac:dyDescent="0.35">
      <c r="A59" s="10"/>
      <c r="B59" s="40" t="s">
        <v>127</v>
      </c>
      <c r="C59" s="13">
        <f>+C61</f>
        <v>0</v>
      </c>
      <c r="D59" s="13">
        <v>1845000</v>
      </c>
      <c r="E59" s="13">
        <v>1845000</v>
      </c>
    </row>
    <row r="60" spans="1:5" ht="60" x14ac:dyDescent="0.35">
      <c r="A60" s="10"/>
      <c r="B60" s="52" t="s">
        <v>138</v>
      </c>
      <c r="C60" s="13"/>
      <c r="D60" s="13"/>
      <c r="E60" s="47"/>
    </row>
    <row r="61" spans="1:5" ht="80" x14ac:dyDescent="0.35">
      <c r="A61" s="10"/>
      <c r="B61" s="54" t="s">
        <v>164</v>
      </c>
      <c r="C61" s="13"/>
      <c r="D61" s="13">
        <v>1000000</v>
      </c>
      <c r="E61" s="47"/>
    </row>
    <row r="62" spans="1:5" ht="90" x14ac:dyDescent="0.35">
      <c r="A62" s="10"/>
      <c r="B62" s="54" t="s">
        <v>168</v>
      </c>
      <c r="C62" s="13">
        <v>1199800</v>
      </c>
      <c r="D62" s="13"/>
      <c r="E62" s="47"/>
    </row>
    <row r="63" spans="1:5" ht="80" x14ac:dyDescent="0.35">
      <c r="A63" s="10"/>
      <c r="B63" s="54" t="s">
        <v>169</v>
      </c>
      <c r="C63" s="13">
        <v>9678000</v>
      </c>
      <c r="D63" s="13"/>
      <c r="E63" s="47"/>
    </row>
    <row r="64" spans="1:5" ht="52" x14ac:dyDescent="0.35">
      <c r="A64" s="7" t="s">
        <v>50</v>
      </c>
      <c r="B64" s="32" t="s">
        <v>51</v>
      </c>
      <c r="C64" s="8">
        <f t="shared" ref="C64:E64" si="13">C65++C66+C67++C79</f>
        <v>272335000</v>
      </c>
      <c r="D64" s="8">
        <f t="shared" si="13"/>
        <v>277890200</v>
      </c>
      <c r="E64" s="8">
        <f t="shared" si="13"/>
        <v>278696500</v>
      </c>
    </row>
    <row r="65" spans="1:5" ht="84" x14ac:dyDescent="0.35">
      <c r="A65" s="10" t="s">
        <v>113</v>
      </c>
      <c r="B65" s="48" t="s">
        <v>99</v>
      </c>
      <c r="C65" s="16"/>
      <c r="D65" s="8"/>
      <c r="E65" s="47"/>
    </row>
    <row r="66" spans="1:5" ht="73.5" x14ac:dyDescent="0.35">
      <c r="A66" s="10" t="s">
        <v>52</v>
      </c>
      <c r="B66" s="48" t="s">
        <v>98</v>
      </c>
      <c r="C66" s="27">
        <v>1166500</v>
      </c>
      <c r="D66" s="27">
        <v>1166500</v>
      </c>
      <c r="E66" s="47" t="s">
        <v>170</v>
      </c>
    </row>
    <row r="67" spans="1:5" ht="39" x14ac:dyDescent="0.35">
      <c r="A67" s="10" t="s">
        <v>53</v>
      </c>
      <c r="B67" s="34" t="s">
        <v>54</v>
      </c>
      <c r="C67" s="16">
        <f t="shared" ref="C67:E67" si="14">C68+C69+C70+C71+C72+C73+C74+C75+C76+C77</f>
        <v>271168500</v>
      </c>
      <c r="D67" s="16">
        <f t="shared" si="14"/>
        <v>276723700</v>
      </c>
      <c r="E67" s="16">
        <f t="shared" si="14"/>
        <v>277530000</v>
      </c>
    </row>
    <row r="68" spans="1:5" ht="52.5" x14ac:dyDescent="0.35">
      <c r="A68" s="10"/>
      <c r="B68" s="48" t="s">
        <v>101</v>
      </c>
      <c r="C68" s="28">
        <v>40387900</v>
      </c>
      <c r="D68" s="28">
        <v>41564400</v>
      </c>
      <c r="E68" s="47" t="s">
        <v>152</v>
      </c>
    </row>
    <row r="69" spans="1:5" ht="21" x14ac:dyDescent="0.35">
      <c r="A69" s="10"/>
      <c r="B69" s="48" t="s">
        <v>100</v>
      </c>
      <c r="C69" s="28">
        <v>129595100</v>
      </c>
      <c r="D69" s="28">
        <v>137164800</v>
      </c>
      <c r="E69" s="47" t="s">
        <v>153</v>
      </c>
    </row>
    <row r="70" spans="1:5" ht="42" x14ac:dyDescent="0.35">
      <c r="A70" s="10"/>
      <c r="B70" s="48" t="s">
        <v>102</v>
      </c>
      <c r="C70" s="28">
        <v>413900</v>
      </c>
      <c r="D70" s="28">
        <v>413900</v>
      </c>
      <c r="E70" s="47" t="s">
        <v>154</v>
      </c>
    </row>
    <row r="71" spans="1:5" ht="63" x14ac:dyDescent="0.35">
      <c r="A71" s="10"/>
      <c r="B71" s="48" t="s">
        <v>103</v>
      </c>
      <c r="C71" s="28">
        <v>27051700</v>
      </c>
      <c r="D71" s="28">
        <v>28892700</v>
      </c>
      <c r="E71" s="47" t="s">
        <v>155</v>
      </c>
    </row>
    <row r="72" spans="1:5" ht="52.5" x14ac:dyDescent="0.35">
      <c r="A72" s="10"/>
      <c r="B72" s="48" t="s">
        <v>104</v>
      </c>
      <c r="C72" s="28">
        <v>47110100</v>
      </c>
      <c r="D72" s="28">
        <v>47110100</v>
      </c>
      <c r="E72" s="47" t="s">
        <v>156</v>
      </c>
    </row>
    <row r="73" spans="1:5" ht="52.5" x14ac:dyDescent="0.35">
      <c r="A73" s="10"/>
      <c r="B73" s="48" t="s">
        <v>105</v>
      </c>
      <c r="C73" s="28">
        <v>4800</v>
      </c>
      <c r="D73" s="28">
        <v>4800</v>
      </c>
      <c r="E73" s="47" t="s">
        <v>157</v>
      </c>
    </row>
    <row r="74" spans="1:5" ht="84" x14ac:dyDescent="0.35">
      <c r="A74" s="10"/>
      <c r="B74" s="48" t="s">
        <v>106</v>
      </c>
      <c r="C74" s="28">
        <v>69400</v>
      </c>
      <c r="D74" s="28">
        <v>69400</v>
      </c>
      <c r="E74" s="47" t="s">
        <v>158</v>
      </c>
    </row>
    <row r="75" spans="1:5" ht="63" x14ac:dyDescent="0.35">
      <c r="A75" s="10"/>
      <c r="B75" s="48" t="s">
        <v>107</v>
      </c>
      <c r="C75" s="28">
        <v>167000</v>
      </c>
      <c r="D75" s="28">
        <v>167000</v>
      </c>
      <c r="E75" s="47" t="s">
        <v>159</v>
      </c>
    </row>
    <row r="76" spans="1:5" ht="40" x14ac:dyDescent="0.35">
      <c r="A76" s="10"/>
      <c r="B76" s="50" t="s">
        <v>108</v>
      </c>
      <c r="C76" s="28">
        <v>24412800</v>
      </c>
      <c r="D76" s="28">
        <v>19380800</v>
      </c>
      <c r="E76" s="47" t="s">
        <v>160</v>
      </c>
    </row>
    <row r="77" spans="1:5" ht="30" x14ac:dyDescent="0.35">
      <c r="A77" s="10"/>
      <c r="B77" s="50" t="s">
        <v>119</v>
      </c>
      <c r="C77" s="28">
        <v>1955800</v>
      </c>
      <c r="D77" s="28">
        <v>1955800</v>
      </c>
      <c r="E77" s="47" t="s">
        <v>161</v>
      </c>
    </row>
    <row r="78" spans="1:5" ht="20" x14ac:dyDescent="0.35">
      <c r="A78" s="10" t="s">
        <v>133</v>
      </c>
      <c r="B78" s="50" t="s">
        <v>134</v>
      </c>
      <c r="C78" s="28"/>
      <c r="D78" s="28"/>
      <c r="E78" s="47"/>
    </row>
    <row r="79" spans="1:5" ht="52.5" x14ac:dyDescent="0.35">
      <c r="A79" s="10" t="s">
        <v>109</v>
      </c>
      <c r="B79" s="48" t="s">
        <v>110</v>
      </c>
      <c r="C79" s="11"/>
      <c r="D79" s="11"/>
      <c r="E79" s="47"/>
    </row>
    <row r="80" spans="1:5" ht="74.25" customHeight="1" x14ac:dyDescent="0.35">
      <c r="A80" s="10" t="s">
        <v>131</v>
      </c>
      <c r="B80" s="53" t="s">
        <v>132</v>
      </c>
      <c r="C80" s="11"/>
      <c r="D80" s="11"/>
      <c r="E80" s="47"/>
    </row>
    <row r="81" spans="1:5" x14ac:dyDescent="0.35">
      <c r="A81" s="7" t="s">
        <v>55</v>
      </c>
      <c r="B81" s="32" t="s">
        <v>56</v>
      </c>
      <c r="C81" s="18">
        <f t="shared" ref="C81:E81" si="15">C82+C84+C85+C86+C90+C87+C88+C89</f>
        <v>854100</v>
      </c>
      <c r="D81" s="18">
        <f t="shared" si="15"/>
        <v>3301800</v>
      </c>
      <c r="E81" s="18">
        <f t="shared" si="15"/>
        <v>3599800</v>
      </c>
    </row>
    <row r="82" spans="1:5" ht="91" x14ac:dyDescent="0.35">
      <c r="A82" s="10" t="s">
        <v>57</v>
      </c>
      <c r="B82" s="34" t="s">
        <v>58</v>
      </c>
      <c r="C82" s="44">
        <v>521300</v>
      </c>
      <c r="D82" s="44"/>
      <c r="E82" s="47"/>
    </row>
    <row r="83" spans="1:5" ht="91" x14ac:dyDescent="0.35">
      <c r="A83" s="10"/>
      <c r="B83" s="34" t="s">
        <v>58</v>
      </c>
      <c r="C83" s="44"/>
      <c r="D83" s="44"/>
      <c r="E83" s="47"/>
    </row>
    <row r="84" spans="1:5" ht="52.5" x14ac:dyDescent="0.35">
      <c r="A84" s="10" t="s">
        <v>59</v>
      </c>
      <c r="B84" s="48" t="s">
        <v>116</v>
      </c>
      <c r="C84" s="13"/>
      <c r="D84" s="13"/>
      <c r="E84" s="47"/>
    </row>
    <row r="85" spans="1:5" ht="63" x14ac:dyDescent="0.35">
      <c r="A85" s="10" t="s">
        <v>60</v>
      </c>
      <c r="B85" s="48" t="s">
        <v>115</v>
      </c>
      <c r="C85" s="13">
        <v>6800</v>
      </c>
      <c r="D85" s="13">
        <v>6800</v>
      </c>
      <c r="E85" s="47" t="s">
        <v>162</v>
      </c>
    </row>
    <row r="86" spans="1:5" ht="136.5" x14ac:dyDescent="0.35">
      <c r="A86" s="10" t="s">
        <v>60</v>
      </c>
      <c r="B86" s="48" t="s">
        <v>117</v>
      </c>
      <c r="C86" s="13"/>
      <c r="D86" s="13"/>
      <c r="E86" s="47"/>
    </row>
    <row r="87" spans="1:5" ht="63" x14ac:dyDescent="0.35">
      <c r="A87" s="10"/>
      <c r="B87" s="48" t="s">
        <v>93</v>
      </c>
      <c r="C87" s="28">
        <v>310000</v>
      </c>
      <c r="D87" s="28">
        <v>3295000</v>
      </c>
      <c r="E87" s="47" t="s">
        <v>163</v>
      </c>
    </row>
    <row r="88" spans="1:5" ht="84" x14ac:dyDescent="0.35">
      <c r="A88" s="10"/>
      <c r="B88" s="31" t="s">
        <v>123</v>
      </c>
      <c r="C88" s="13"/>
      <c r="D88" s="13"/>
      <c r="E88" s="47"/>
    </row>
    <row r="89" spans="1:5" ht="126" x14ac:dyDescent="0.35">
      <c r="A89" s="10"/>
      <c r="B89" s="31" t="s">
        <v>124</v>
      </c>
      <c r="C89" s="13">
        <v>16000</v>
      </c>
      <c r="D89" s="13"/>
      <c r="E89" s="47"/>
    </row>
    <row r="90" spans="1:5" ht="52.5" x14ac:dyDescent="0.35">
      <c r="A90" s="10" t="s">
        <v>60</v>
      </c>
      <c r="B90" s="48" t="s">
        <v>118</v>
      </c>
      <c r="C90" s="28"/>
      <c r="D90" s="28"/>
      <c r="E90" s="47"/>
    </row>
    <row r="91" spans="1:5" x14ac:dyDescent="0.35">
      <c r="A91" s="10" t="s">
        <v>135</v>
      </c>
      <c r="B91" s="48"/>
      <c r="C91" s="28"/>
      <c r="D91" s="28"/>
      <c r="E91" s="47"/>
    </row>
    <row r="92" spans="1:5" x14ac:dyDescent="0.35">
      <c r="A92" s="55" t="s">
        <v>61</v>
      </c>
      <c r="B92" s="55"/>
      <c r="C92" s="19">
        <f>C7+C43</f>
        <v>542645700</v>
      </c>
      <c r="D92" s="19">
        <f>D7+D43</f>
        <v>391766200</v>
      </c>
      <c r="E92" s="19">
        <f>E7+E43</f>
        <v>394446000</v>
      </c>
    </row>
  </sheetData>
  <mergeCells count="2">
    <mergeCell ref="A4:D4"/>
    <mergeCell ref="A92:B92"/>
  </mergeCells>
  <pageMargins left="0.25" right="0.25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2чт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gribanova_lv</cp:lastModifiedBy>
  <cp:lastPrinted>2015-11-19T06:28:06Z</cp:lastPrinted>
  <dcterms:created xsi:type="dcterms:W3CDTF">2013-11-12T08:15:54Z</dcterms:created>
  <dcterms:modified xsi:type="dcterms:W3CDTF">2017-04-20T09:52:13Z</dcterms:modified>
</cp:coreProperties>
</file>